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U:\REVMAX\Finance Related\Title IV-E Maintenance Budget Template\"/>
    </mc:Choice>
  </mc:AlternateContent>
  <xr:revisionPtr revIDLastSave="0" documentId="13_ncr:1_{DB518655-D50A-4FD7-BCDF-59DFDF6184A2}" xr6:coauthVersionLast="47" xr6:coauthVersionMax="47" xr10:uidLastSave="{00000000-0000-0000-0000-000000000000}"/>
  <workbookProtection workbookAlgorithmName="SHA-512" workbookHashValue="UQ3by4bpyxtoEESav89/lwsoiytXwk6RefWZFdGFrnLDInnas/yGASNCj8pnSw7+qmbKvUMC32nqpGw7iSTyPA==" workbookSaltValue="NisWP63nIbWf+kSRbA/jgw==" workbookSpinCount="100000" lockStructure="1"/>
  <bookViews>
    <workbookView xWindow="-120" yWindow="-120" windowWidth="29040" windowHeight="15720" xr2:uid="{CB942AEB-2A05-4021-993D-5642C8A72824}"/>
  </bookViews>
  <sheets>
    <sheet name="IV-E Budget" sheetId="15" r:id="rId1"/>
    <sheet name="HQ Review" sheetId="16" r:id="rId2"/>
    <sheet name="Personnel Outline" sheetId="18" r:id="rId3"/>
    <sheet name="Staff Schedule" sheetId="19" r:id="rId4"/>
    <sheet name="Data Sheet" sheetId="7" state="hidden" r:id="rId5"/>
  </sheets>
  <definedNames>
    <definedName name="_xlnm._FilterDatabase" localSheetId="1" hidden="1">'HQ Review'!$A$1:$F$47</definedName>
    <definedName name="_xlnm.Print_Area" localSheetId="0">'IV-E Budget'!$A$1:$L$82</definedName>
    <definedName name="_xlnm.Print_Titles" localSheetId="0">'IV-E Budget'!$1:$8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3" i="19" l="1"/>
  <c r="B52" i="19"/>
  <c r="B51" i="19"/>
  <c r="B50" i="19"/>
  <c r="B49" i="19"/>
  <c r="B48" i="19"/>
  <c r="B47" i="19"/>
  <c r="B46" i="19"/>
  <c r="B45" i="19"/>
  <c r="B44" i="19"/>
  <c r="B43" i="19"/>
  <c r="B42" i="19"/>
  <c r="B41" i="19"/>
  <c r="B40" i="19"/>
  <c r="B37" i="19"/>
  <c r="B36" i="19"/>
  <c r="B35" i="19"/>
  <c r="B34" i="19"/>
  <c r="B33" i="19"/>
  <c r="B32" i="19"/>
  <c r="B31" i="19"/>
  <c r="B30" i="19"/>
  <c r="B29" i="19"/>
  <c r="B28" i="19"/>
  <c r="B27" i="19"/>
  <c r="B26" i="19"/>
  <c r="B25" i="19"/>
  <c r="B24" i="19"/>
  <c r="G74" i="15" l="1"/>
  <c r="F74" i="15"/>
  <c r="E74" i="15"/>
  <c r="D74" i="15"/>
  <c r="I73" i="15"/>
  <c r="I74" i="15" s="1"/>
  <c r="H73" i="15"/>
  <c r="H74" i="15" s="1"/>
  <c r="B4" i="19" l="1"/>
  <c r="F62" i="18"/>
  <c r="F61" i="18"/>
  <c r="C46" i="15" s="1"/>
  <c r="A46" i="15" l="1"/>
  <c r="A11" i="15"/>
  <c r="E59" i="18"/>
  <c r="K37" i="18"/>
  <c r="M49" i="18"/>
  <c r="M48" i="18"/>
  <c r="M46" i="18"/>
  <c r="L49" i="18"/>
  <c r="L48" i="18"/>
  <c r="D22" i="15"/>
  <c r="I22" i="15" s="1"/>
  <c r="D21" i="15"/>
  <c r="I21" i="15" s="1"/>
  <c r="D20" i="15"/>
  <c r="I20" i="15" s="1"/>
  <c r="D19" i="15"/>
  <c r="I19" i="15" s="1"/>
  <c r="I27" i="15"/>
  <c r="I26" i="15"/>
  <c r="I25" i="15"/>
  <c r="I24" i="15"/>
  <c r="I23" i="15"/>
  <c r="I32" i="15"/>
  <c r="I31" i="15"/>
  <c r="I30" i="15"/>
  <c r="I29" i="15"/>
  <c r="K42" i="15"/>
  <c r="B21" i="19"/>
  <c r="B20" i="19"/>
  <c r="B19" i="19"/>
  <c r="B18" i="19"/>
  <c r="B17" i="19"/>
  <c r="B16" i="19"/>
  <c r="B15" i="19"/>
  <c r="B14" i="19"/>
  <c r="B13" i="19"/>
  <c r="B12" i="19"/>
  <c r="B11" i="19"/>
  <c r="B10" i="19"/>
  <c r="B9" i="19"/>
  <c r="B8" i="19"/>
  <c r="B7" i="19"/>
  <c r="B6" i="19"/>
  <c r="B5" i="19"/>
  <c r="B3" i="19"/>
  <c r="J12" i="19"/>
  <c r="J11" i="19"/>
  <c r="J10" i="19"/>
  <c r="J9" i="19"/>
  <c r="J8" i="19"/>
  <c r="J37" i="19"/>
  <c r="J36" i="19"/>
  <c r="J35" i="19"/>
  <c r="J34" i="19"/>
  <c r="J33" i="19"/>
  <c r="J32" i="19"/>
  <c r="J31" i="19"/>
  <c r="J30" i="19"/>
  <c r="J29" i="19"/>
  <c r="J28" i="19"/>
  <c r="J27" i="19"/>
  <c r="J26" i="19"/>
  <c r="J25" i="19"/>
  <c r="J52" i="19"/>
  <c r="J51" i="19"/>
  <c r="J50" i="19"/>
  <c r="J49" i="19"/>
  <c r="J48" i="19"/>
  <c r="J47" i="19"/>
  <c r="J46" i="19"/>
  <c r="J45" i="19"/>
  <c r="J44" i="19"/>
  <c r="J43" i="19"/>
  <c r="J42" i="19"/>
  <c r="J41" i="19"/>
  <c r="J40" i="19"/>
  <c r="J53" i="19"/>
  <c r="J21" i="19"/>
  <c r="J20" i="19"/>
  <c r="J19" i="19"/>
  <c r="J18" i="19"/>
  <c r="J17" i="19"/>
  <c r="J16" i="19"/>
  <c r="J15" i="19"/>
  <c r="J14" i="19"/>
  <c r="J13" i="19"/>
  <c r="J24" i="19"/>
  <c r="D59" i="18"/>
  <c r="F37" i="18"/>
  <c r="G37" i="18" s="1"/>
  <c r="F35" i="18"/>
  <c r="K35" i="18" s="1"/>
  <c r="F46" i="18"/>
  <c r="G46" i="18" s="1"/>
  <c r="F58" i="18"/>
  <c r="F57" i="18"/>
  <c r="G57" i="18" s="1"/>
  <c r="F50" i="18"/>
  <c r="F49" i="18"/>
  <c r="G49" i="18" s="1"/>
  <c r="F48" i="18"/>
  <c r="G48" i="18" s="1"/>
  <c r="J7" i="19"/>
  <c r="J6" i="19"/>
  <c r="J5" i="19"/>
  <c r="J4" i="19"/>
  <c r="J3" i="19"/>
  <c r="G50" i="18" l="1"/>
  <c r="M50" i="18"/>
  <c r="L50" i="18"/>
  <c r="G58" i="18"/>
  <c r="L58" i="18"/>
  <c r="M58" i="18"/>
  <c r="L46" i="18"/>
  <c r="H37" i="18"/>
  <c r="M35" i="18"/>
  <c r="I37" i="18"/>
  <c r="L35" i="18"/>
  <c r="J37" i="18"/>
  <c r="L57" i="18"/>
  <c r="M57" i="18"/>
  <c r="L37" i="18"/>
  <c r="M37" i="18"/>
  <c r="I49" i="18"/>
  <c r="J46" i="18"/>
  <c r="I50" i="18"/>
  <c r="J48" i="18"/>
  <c r="J49" i="18"/>
  <c r="K46" i="18"/>
  <c r="J50" i="18"/>
  <c r="K48" i="18"/>
  <c r="H57" i="18"/>
  <c r="K49" i="18"/>
  <c r="H58" i="18"/>
  <c r="K50" i="18"/>
  <c r="I57" i="18"/>
  <c r="I35" i="18"/>
  <c r="I58" i="18"/>
  <c r="H46" i="18"/>
  <c r="J57" i="18"/>
  <c r="H48" i="18"/>
  <c r="J35" i="18"/>
  <c r="J58" i="18"/>
  <c r="G35" i="18"/>
  <c r="H35" i="18"/>
  <c r="H49" i="18"/>
  <c r="I46" i="18"/>
  <c r="K57" i="18"/>
  <c r="H50" i="18"/>
  <c r="I48" i="18"/>
  <c r="K58" i="18"/>
  <c r="H49" i="15"/>
  <c r="G49" i="15"/>
  <c r="F55" i="18"/>
  <c r="F54" i="18"/>
  <c r="F53" i="18"/>
  <c r="F52" i="18"/>
  <c r="F45" i="18"/>
  <c r="F44" i="18"/>
  <c r="F43" i="18"/>
  <c r="F42" i="18"/>
  <c r="F41" i="18"/>
  <c r="F40" i="18"/>
  <c r="F39" i="18"/>
  <c r="F38" i="18"/>
  <c r="F34" i="18"/>
  <c r="F33" i="18"/>
  <c r="F32" i="18"/>
  <c r="F31" i="18"/>
  <c r="F30" i="18"/>
  <c r="F29" i="18"/>
  <c r="F28" i="18"/>
  <c r="F27" i="18"/>
  <c r="F26" i="18"/>
  <c r="F25" i="18"/>
  <c r="F24" i="18"/>
  <c r="F23" i="18"/>
  <c r="F22" i="18"/>
  <c r="F21" i="18"/>
  <c r="F20" i="18"/>
  <c r="F19" i="18"/>
  <c r="F18" i="18"/>
  <c r="F17" i="18"/>
  <c r="F16" i="18"/>
  <c r="F15" i="18"/>
  <c r="F14" i="18"/>
  <c r="F13" i="18"/>
  <c r="F12" i="18"/>
  <c r="F11" i="18"/>
  <c r="F10" i="18"/>
  <c r="F9" i="18"/>
  <c r="F8" i="18"/>
  <c r="F7" i="18"/>
  <c r="F6" i="18"/>
  <c r="F5" i="18"/>
  <c r="F60" i="18" s="1"/>
  <c r="N48" i="18" l="1"/>
  <c r="N49" i="18"/>
  <c r="N46" i="18"/>
  <c r="C11" i="15"/>
  <c r="L15" i="18"/>
  <c r="M15" i="18"/>
  <c r="L27" i="18"/>
  <c r="M27" i="18"/>
  <c r="L42" i="18"/>
  <c r="M42" i="18"/>
  <c r="L16" i="18"/>
  <c r="M16" i="18"/>
  <c r="L28" i="18"/>
  <c r="M28" i="18"/>
  <c r="M43" i="18"/>
  <c r="L43" i="18"/>
  <c r="M5" i="18"/>
  <c r="F59" i="18"/>
  <c r="L17" i="18"/>
  <c r="M17" i="18"/>
  <c r="L29" i="18"/>
  <c r="M29" i="18"/>
  <c r="M44" i="18"/>
  <c r="L44" i="18"/>
  <c r="M6" i="18"/>
  <c r="L6" i="18"/>
  <c r="M18" i="18"/>
  <c r="L18" i="18"/>
  <c r="M30" i="18"/>
  <c r="L30" i="18"/>
  <c r="M45" i="18"/>
  <c r="L45" i="18"/>
  <c r="L7" i="18"/>
  <c r="M7" i="18"/>
  <c r="L19" i="18"/>
  <c r="M19" i="18"/>
  <c r="L31" i="18"/>
  <c r="M31" i="18"/>
  <c r="L52" i="18"/>
  <c r="M52" i="18"/>
  <c r="N35" i="18"/>
  <c r="M8" i="18"/>
  <c r="L8" i="18"/>
  <c r="M20" i="18"/>
  <c r="L20" i="18"/>
  <c r="M32" i="18"/>
  <c r="L32" i="18"/>
  <c r="L53" i="18"/>
  <c r="M53" i="18"/>
  <c r="L9" i="18"/>
  <c r="M9" i="18"/>
  <c r="L21" i="18"/>
  <c r="M21" i="18"/>
  <c r="L33" i="18"/>
  <c r="M33" i="18"/>
  <c r="L54" i="18"/>
  <c r="M54" i="18"/>
  <c r="M10" i="18"/>
  <c r="L10" i="18"/>
  <c r="M22" i="18"/>
  <c r="L22" i="18"/>
  <c r="M34" i="18"/>
  <c r="L34" i="18"/>
  <c r="L55" i="18"/>
  <c r="M55" i="18"/>
  <c r="L11" i="18"/>
  <c r="M11" i="18"/>
  <c r="L23" i="18"/>
  <c r="M23" i="18"/>
  <c r="L38" i="18"/>
  <c r="M38" i="18"/>
  <c r="N58" i="18"/>
  <c r="L12" i="18"/>
  <c r="M12" i="18"/>
  <c r="L24" i="18"/>
  <c r="M24" i="18"/>
  <c r="M39" i="18"/>
  <c r="L39" i="18"/>
  <c r="L13" i="18"/>
  <c r="M13" i="18"/>
  <c r="L25" i="18"/>
  <c r="M25" i="18"/>
  <c r="L40" i="18"/>
  <c r="M40" i="18"/>
  <c r="L14" i="18"/>
  <c r="M14" i="18"/>
  <c r="L26" i="18"/>
  <c r="M26" i="18"/>
  <c r="L41" i="18"/>
  <c r="M41" i="18"/>
  <c r="N50" i="18"/>
  <c r="L5" i="18"/>
  <c r="H5" i="18"/>
  <c r="K5" i="18"/>
  <c r="J5" i="18"/>
  <c r="I5" i="18"/>
  <c r="N37" i="18"/>
  <c r="H50" i="15"/>
  <c r="K43" i="15" s="1"/>
  <c r="G50" i="15"/>
  <c r="K13" i="18"/>
  <c r="J13" i="18"/>
  <c r="I13" i="18"/>
  <c r="H13" i="18"/>
  <c r="G26" i="18"/>
  <c r="K26" i="18"/>
  <c r="J26" i="18"/>
  <c r="I26" i="18"/>
  <c r="H26" i="18"/>
  <c r="K15" i="18"/>
  <c r="J15" i="18"/>
  <c r="I15" i="18"/>
  <c r="H15" i="18"/>
  <c r="K42" i="18"/>
  <c r="J42" i="18"/>
  <c r="I42" i="18"/>
  <c r="H42" i="18"/>
  <c r="H17" i="18"/>
  <c r="K17" i="18"/>
  <c r="J17" i="18"/>
  <c r="I17" i="18"/>
  <c r="G29" i="18"/>
  <c r="H29" i="18"/>
  <c r="K29" i="18"/>
  <c r="J29" i="18"/>
  <c r="I29" i="18"/>
  <c r="J44" i="18"/>
  <c r="I44" i="18"/>
  <c r="H44" i="18"/>
  <c r="K44" i="18"/>
  <c r="H6" i="18"/>
  <c r="K6" i="18"/>
  <c r="J6" i="18"/>
  <c r="I6" i="18"/>
  <c r="G18" i="18"/>
  <c r="H18" i="18"/>
  <c r="K18" i="18"/>
  <c r="J18" i="18"/>
  <c r="I18" i="18"/>
  <c r="H30" i="18"/>
  <c r="K30" i="18"/>
  <c r="J30" i="18"/>
  <c r="I30" i="18"/>
  <c r="G45" i="18"/>
  <c r="J45" i="18"/>
  <c r="I45" i="18"/>
  <c r="H45" i="18"/>
  <c r="K45" i="18"/>
  <c r="I7" i="18"/>
  <c r="H7" i="18"/>
  <c r="K7" i="18"/>
  <c r="J7" i="18"/>
  <c r="I8" i="18"/>
  <c r="H8" i="18"/>
  <c r="K8" i="18"/>
  <c r="J8" i="18"/>
  <c r="I20" i="18"/>
  <c r="H20" i="18"/>
  <c r="K20" i="18"/>
  <c r="J20" i="18"/>
  <c r="I32" i="18"/>
  <c r="H32" i="18"/>
  <c r="K32" i="18"/>
  <c r="J32" i="18"/>
  <c r="K52" i="18"/>
  <c r="J52" i="18"/>
  <c r="I52" i="18"/>
  <c r="H52" i="18"/>
  <c r="G9" i="18"/>
  <c r="J9" i="18"/>
  <c r="I9" i="18"/>
  <c r="H9" i="18"/>
  <c r="K9" i="18"/>
  <c r="J21" i="18"/>
  <c r="I21" i="18"/>
  <c r="H21" i="18"/>
  <c r="K21" i="18"/>
  <c r="G33" i="18"/>
  <c r="J33" i="18"/>
  <c r="I33" i="18"/>
  <c r="H33" i="18"/>
  <c r="K33" i="18"/>
  <c r="K53" i="18"/>
  <c r="J53" i="18"/>
  <c r="I53" i="18"/>
  <c r="H53" i="18"/>
  <c r="G25" i="18"/>
  <c r="K25" i="18"/>
  <c r="J25" i="18"/>
  <c r="I25" i="18"/>
  <c r="H25" i="18"/>
  <c r="K40" i="18"/>
  <c r="J40" i="18"/>
  <c r="I40" i="18"/>
  <c r="H40" i="18"/>
  <c r="K14" i="18"/>
  <c r="J14" i="18"/>
  <c r="I14" i="18"/>
  <c r="H14" i="18"/>
  <c r="G41" i="18"/>
  <c r="K41" i="18"/>
  <c r="J41" i="18"/>
  <c r="I41" i="18"/>
  <c r="H41" i="18"/>
  <c r="K27" i="18"/>
  <c r="J27" i="18"/>
  <c r="I27" i="18"/>
  <c r="H27" i="18"/>
  <c r="I19" i="18"/>
  <c r="H19" i="18"/>
  <c r="K19" i="18"/>
  <c r="J19" i="18"/>
  <c r="I31" i="18"/>
  <c r="H31" i="18"/>
  <c r="K31" i="18"/>
  <c r="J31" i="18"/>
  <c r="J10" i="18"/>
  <c r="I10" i="18"/>
  <c r="H10" i="18"/>
  <c r="K10" i="18"/>
  <c r="G22" i="18"/>
  <c r="J22" i="18"/>
  <c r="I22" i="18"/>
  <c r="H22" i="18"/>
  <c r="K22" i="18"/>
  <c r="G34" i="18"/>
  <c r="J34" i="18"/>
  <c r="I34" i="18"/>
  <c r="H34" i="18"/>
  <c r="K34" i="18"/>
  <c r="K54" i="18"/>
  <c r="J54" i="18"/>
  <c r="I54" i="18"/>
  <c r="H54" i="18"/>
  <c r="H16" i="18"/>
  <c r="K16" i="18"/>
  <c r="J16" i="18"/>
  <c r="I16" i="18"/>
  <c r="G28" i="18"/>
  <c r="H28" i="18"/>
  <c r="K28" i="18"/>
  <c r="J28" i="18"/>
  <c r="I28" i="18"/>
  <c r="K43" i="18"/>
  <c r="J43" i="18"/>
  <c r="I43" i="18"/>
  <c r="H43" i="18"/>
  <c r="K11" i="18"/>
  <c r="J11" i="18"/>
  <c r="I11" i="18"/>
  <c r="H11" i="18"/>
  <c r="K23" i="18"/>
  <c r="J23" i="18"/>
  <c r="I23" i="18"/>
  <c r="H23" i="18"/>
  <c r="G38" i="18"/>
  <c r="K38" i="18"/>
  <c r="J38" i="18"/>
  <c r="I38" i="18"/>
  <c r="H38" i="18"/>
  <c r="G55" i="18"/>
  <c r="K55" i="18"/>
  <c r="J55" i="18"/>
  <c r="I55" i="18"/>
  <c r="H55" i="18"/>
  <c r="G12" i="18"/>
  <c r="K12" i="18"/>
  <c r="J12" i="18"/>
  <c r="I12" i="18"/>
  <c r="H12" i="18"/>
  <c r="K24" i="18"/>
  <c r="J24" i="18"/>
  <c r="I24" i="18"/>
  <c r="H24" i="18"/>
  <c r="K39" i="18"/>
  <c r="J39" i="18"/>
  <c r="I39" i="18"/>
  <c r="H39" i="18"/>
  <c r="C49" i="15"/>
  <c r="F49" i="15"/>
  <c r="G14" i="18"/>
  <c r="G40" i="18"/>
  <c r="G54" i="18"/>
  <c r="G23" i="18"/>
  <c r="G5" i="18"/>
  <c r="G10" i="18"/>
  <c r="G13" i="18"/>
  <c r="G53" i="18"/>
  <c r="G42" i="18"/>
  <c r="G43" i="18"/>
  <c r="G17" i="18"/>
  <c r="G52" i="18"/>
  <c r="G27" i="18"/>
  <c r="G8" i="18"/>
  <c r="G32" i="18"/>
  <c r="G15" i="18"/>
  <c r="G21" i="18"/>
  <c r="G24" i="18"/>
  <c r="G30" i="18"/>
  <c r="G19" i="18"/>
  <c r="G11" i="18"/>
  <c r="G6" i="18"/>
  <c r="G44" i="18"/>
  <c r="G7" i="18"/>
  <c r="G31" i="18"/>
  <c r="G20" i="18"/>
  <c r="G16" i="18"/>
  <c r="G39" i="18"/>
  <c r="N42" i="18" l="1"/>
  <c r="N22" i="18"/>
  <c r="N44" i="18"/>
  <c r="M62" i="18"/>
  <c r="C50" i="15" s="1"/>
  <c r="N10" i="18"/>
  <c r="N23" i="18"/>
  <c r="N34" i="18"/>
  <c r="M61" i="18"/>
  <c r="N61" i="18" s="1"/>
  <c r="N7" i="18"/>
  <c r="N33" i="18"/>
  <c r="N45" i="18"/>
  <c r="N29" i="18"/>
  <c r="N31" i="18"/>
  <c r="N27" i="18"/>
  <c r="N43" i="18"/>
  <c r="N9" i="18"/>
  <c r="N40" i="18"/>
  <c r="M60" i="18"/>
  <c r="K59" i="18"/>
  <c r="N20" i="18"/>
  <c r="N12" i="18"/>
  <c r="N19" i="18"/>
  <c r="I59" i="18"/>
  <c r="N24" i="18"/>
  <c r="N13" i="18"/>
  <c r="J59" i="18"/>
  <c r="N11" i="18"/>
  <c r="N54" i="18"/>
  <c r="N32" i="18"/>
  <c r="N16" i="18"/>
  <c r="H59" i="18"/>
  <c r="N26" i="18"/>
  <c r="N8" i="18"/>
  <c r="N52" i="18"/>
  <c r="M59" i="18"/>
  <c r="N14" i="18"/>
  <c r="N38" i="18"/>
  <c r="N30" i="18"/>
  <c r="N18" i="18"/>
  <c r="N15" i="18"/>
  <c r="L59" i="18"/>
  <c r="N17" i="18"/>
  <c r="N41" i="18"/>
  <c r="N53" i="18"/>
  <c r="G59" i="18"/>
  <c r="N25" i="18"/>
  <c r="N55" i="18"/>
  <c r="N21" i="18"/>
  <c r="N39" i="18"/>
  <c r="N6" i="18"/>
  <c r="N28" i="18"/>
  <c r="N57" i="18"/>
  <c r="D11" i="15"/>
  <c r="F50" i="15"/>
  <c r="K44" i="15" s="1"/>
  <c r="I49" i="15"/>
  <c r="D46" i="15"/>
  <c r="I46" i="15" s="1"/>
  <c r="C47" i="15" l="1"/>
  <c r="D47" i="15" s="1"/>
  <c r="I47" i="15" s="1"/>
  <c r="N59" i="18"/>
  <c r="C12" i="15"/>
  <c r="N60" i="18"/>
  <c r="N62" i="18"/>
  <c r="N5" i="18"/>
  <c r="I50" i="15"/>
  <c r="I11" i="15"/>
  <c r="D12" i="15" l="1"/>
  <c r="K41" i="15" s="1"/>
  <c r="D14" i="15"/>
  <c r="I14" i="15" s="1"/>
  <c r="E15" i="15"/>
  <c r="I15" i="15" s="1"/>
  <c r="G16" i="15"/>
  <c r="I16" i="15" s="1"/>
  <c r="D17" i="15"/>
  <c r="I17" i="15" s="1"/>
  <c r="H18" i="15"/>
  <c r="I18" i="15" s="1"/>
  <c r="I12" i="15" l="1"/>
  <c r="K45" i="15"/>
  <c r="I66" i="15" l="1"/>
  <c r="C65" i="15"/>
  <c r="K46" i="15" l="1"/>
  <c r="K47" i="15" s="1"/>
  <c r="L41" i="15" s="1"/>
  <c r="D35" i="15" s="1"/>
  <c r="C67" i="15"/>
  <c r="C69" i="15" s="1"/>
  <c r="C73" i="15" l="1"/>
  <c r="D62" i="15"/>
  <c r="D59" i="15"/>
  <c r="D63" i="15"/>
  <c r="D61" i="15"/>
  <c r="D60" i="15"/>
  <c r="D53" i="15"/>
  <c r="D40" i="15"/>
  <c r="D52" i="15"/>
  <c r="D39" i="15"/>
  <c r="D51" i="15"/>
  <c r="D42" i="15"/>
  <c r="D37" i="15"/>
  <c r="D34" i="15"/>
  <c r="D36" i="15"/>
  <c r="D58" i="15"/>
  <c r="D56" i="15"/>
  <c r="D55" i="15"/>
  <c r="D57" i="15"/>
  <c r="D43" i="15"/>
  <c r="D38" i="15"/>
  <c r="D54" i="15"/>
  <c r="D41" i="15"/>
  <c r="L45" i="15"/>
  <c r="G35" i="15" s="1"/>
  <c r="L42" i="15"/>
  <c r="L44" i="15"/>
  <c r="F35" i="15" s="1"/>
  <c r="L43" i="15"/>
  <c r="H35" i="15" s="1"/>
  <c r="I35" i="15" l="1"/>
  <c r="F58" i="15"/>
  <c r="G58" i="15"/>
  <c r="H58" i="15"/>
  <c r="H34" i="15"/>
  <c r="G34" i="15"/>
  <c r="F34" i="15"/>
  <c r="H37" i="15"/>
  <c r="G37" i="15"/>
  <c r="F37" i="15"/>
  <c r="H42" i="15"/>
  <c r="F42" i="15"/>
  <c r="G42" i="15"/>
  <c r="G43" i="15"/>
  <c r="H43" i="15"/>
  <c r="F43" i="15"/>
  <c r="F59" i="15"/>
  <c r="H59" i="15"/>
  <c r="G59" i="15"/>
  <c r="F36" i="15"/>
  <c r="H36" i="15"/>
  <c r="G36" i="15"/>
  <c r="F61" i="15"/>
  <c r="G61" i="15"/>
  <c r="H61" i="15"/>
  <c r="H62" i="15"/>
  <c r="G62" i="15"/>
  <c r="F62" i="15"/>
  <c r="H51" i="15"/>
  <c r="F51" i="15"/>
  <c r="G51" i="15"/>
  <c r="H57" i="15"/>
  <c r="F57" i="15"/>
  <c r="G57" i="15"/>
  <c r="H39" i="15"/>
  <c r="F39" i="15"/>
  <c r="G39" i="15"/>
  <c r="H63" i="15"/>
  <c r="G63" i="15"/>
  <c r="F63" i="15"/>
  <c r="H52" i="15"/>
  <c r="G52" i="15"/>
  <c r="F52" i="15"/>
  <c r="F41" i="15"/>
  <c r="H41" i="15"/>
  <c r="G41" i="15"/>
  <c r="H60" i="15"/>
  <c r="G60" i="15"/>
  <c r="F60" i="15"/>
  <c r="F54" i="15"/>
  <c r="G54" i="15"/>
  <c r="H54" i="15"/>
  <c r="H38" i="15"/>
  <c r="G38" i="15"/>
  <c r="F38" i="15"/>
  <c r="H55" i="15"/>
  <c r="G55" i="15"/>
  <c r="F55" i="15"/>
  <c r="H40" i="15"/>
  <c r="G40" i="15"/>
  <c r="F40" i="15"/>
  <c r="G56" i="15"/>
  <c r="H56" i="15"/>
  <c r="F56" i="15"/>
  <c r="G53" i="15"/>
  <c r="F53" i="15"/>
  <c r="H53" i="15"/>
  <c r="I38" i="15" l="1"/>
  <c r="I52" i="15"/>
  <c r="I34" i="15"/>
  <c r="I55" i="15"/>
  <c r="I41" i="15"/>
  <c r="I36" i="15"/>
  <c r="I37" i="15"/>
  <c r="I56" i="15"/>
  <c r="I63" i="15"/>
  <c r="I62" i="15"/>
  <c r="I43" i="15"/>
  <c r="I51" i="15"/>
  <c r="I54" i="15"/>
  <c r="I60" i="15"/>
  <c r="I61" i="15"/>
  <c r="I53" i="15"/>
  <c r="I59" i="15"/>
  <c r="I58" i="15"/>
  <c r="I57" i="15"/>
  <c r="I40" i="15"/>
  <c r="I39" i="15"/>
  <c r="I42" i="15"/>
  <c r="L46" i="15" l="1"/>
  <c r="G65" i="15" l="1"/>
  <c r="F65" i="15"/>
  <c r="F67" i="15" s="1"/>
  <c r="F69" i="15" s="1"/>
  <c r="H65" i="15"/>
  <c r="H67" i="15" s="1"/>
  <c r="H69" i="15" s="1"/>
  <c r="E65" i="15"/>
  <c r="E67" i="15" s="1"/>
  <c r="E69" i="15" s="1"/>
  <c r="D65" i="15"/>
  <c r="D67" i="15" s="1"/>
  <c r="D69" i="15" s="1"/>
  <c r="G67" i="15" l="1"/>
  <c r="G69" i="15" s="1"/>
  <c r="I65" i="15"/>
  <c r="I67" i="15" s="1"/>
  <c r="I69" i="15" s="1"/>
</calcChain>
</file>

<file path=xl/sharedStrings.xml><?xml version="1.0" encoding="utf-8"?>
<sst xmlns="http://schemas.openxmlformats.org/spreadsheetml/2006/main" count="217" uniqueCount="165">
  <si>
    <t>IV-E Maintenance</t>
  </si>
  <si>
    <t>IV-E Administration</t>
  </si>
  <si>
    <t>Staff travel</t>
  </si>
  <si>
    <t>TOTAL</t>
  </si>
  <si>
    <t>Rate amounts entered in FSFN by Reporting Category.</t>
  </si>
  <si>
    <t>Education
(Non-IV-E)</t>
  </si>
  <si>
    <t>Social Services
(Non-IV-E)</t>
  </si>
  <si>
    <t>Medical
(Non-IV-E)</t>
  </si>
  <si>
    <t>At-Risk Home</t>
  </si>
  <si>
    <t>Emergency Shelter</t>
  </si>
  <si>
    <t>Public Institution &gt; 25 beds</t>
  </si>
  <si>
    <t>Qualified Residential Treatment Program (QRTP)</t>
  </si>
  <si>
    <t>Residential Group Care</t>
  </si>
  <si>
    <t>Runaway/Emergency Shelter</t>
  </si>
  <si>
    <t>Safe House</t>
  </si>
  <si>
    <t>Therapeutic</t>
  </si>
  <si>
    <t>Traditional</t>
  </si>
  <si>
    <t>Unaccompanied Alien Child (UAC) Home</t>
  </si>
  <si>
    <t>Wilderness Camp</t>
  </si>
  <si>
    <t>Child Caring Agency</t>
  </si>
  <si>
    <t>Non-DCF License</t>
  </si>
  <si>
    <t>FSFN Provider ID:</t>
  </si>
  <si>
    <t xml:space="preserve">   Number of Staff:</t>
  </si>
  <si>
    <t>Salaries and Wages</t>
  </si>
  <si>
    <t>Benefits and Taxes</t>
  </si>
  <si>
    <r>
      <t>Contracted Services</t>
    </r>
    <r>
      <rPr>
        <b/>
        <i/>
        <sz val="12"/>
        <color theme="1"/>
        <rFont val="Calibri"/>
        <family val="2"/>
        <scheme val="minor"/>
      </rPr>
      <t xml:space="preserve"> {list below}</t>
    </r>
  </si>
  <si>
    <t>Food Expense</t>
  </si>
  <si>
    <t>Marketing Expense</t>
  </si>
  <si>
    <t>School Supplies</t>
  </si>
  <si>
    <t>List 'Other' items here</t>
  </si>
  <si>
    <t>Daily Supervision Staff</t>
  </si>
  <si>
    <t>Personnel &amp; Direct Costs</t>
  </si>
  <si>
    <t>Vehicle: Lease, Maintenace, Repairs, Insurance, Fuel, etc.</t>
  </si>
  <si>
    <t>Remaining Balance of Expense Line
(Non-IV-E)</t>
  </si>
  <si>
    <t>Facility Costs</t>
  </si>
  <si>
    <t>Operational Costs</t>
  </si>
  <si>
    <t>Mileage Reimbursement</t>
  </si>
  <si>
    <t>Membership &amp; Fees</t>
  </si>
  <si>
    <t>Email Address:</t>
  </si>
  <si>
    <t>Licensing Period</t>
  </si>
  <si>
    <t>Issue Date:</t>
  </si>
  <si>
    <t>Expiration Date:</t>
  </si>
  <si>
    <t>Direct Financial Assistance to Child {allowance}</t>
  </si>
  <si>
    <t>Clothing {excludes the annual clothing allowance}</t>
  </si>
  <si>
    <t>Non Daily Supervision Staff</t>
  </si>
  <si>
    <t>Communication expenses (including cell phones)</t>
  </si>
  <si>
    <t>Other staff-related (background screens, employment advertisement)</t>
  </si>
  <si>
    <t>List Contracted Service here</t>
  </si>
  <si>
    <t>Facility management (maintenance, repair)</t>
  </si>
  <si>
    <t>Equipment</t>
  </si>
  <si>
    <t>Office supplies</t>
  </si>
  <si>
    <t>Equipment (washer, dryer, stove, etc..)</t>
  </si>
  <si>
    <t>Comments:</t>
  </si>
  <si>
    <t>Medical</t>
  </si>
  <si>
    <t>Approved Federal Indirect Cost Rate (ICR)*:</t>
  </si>
  <si>
    <t>If Yes, what is the approved ICR?</t>
  </si>
  <si>
    <t>*If 'Yes' has been answered for the ICR, please include a copy of the federal approval of the ICR.</t>
  </si>
  <si>
    <t>Percentages applied to shared overhead expenditures</t>
  </si>
  <si>
    <t>General &amp; Administrative Costs</t>
  </si>
  <si>
    <t>Yes</t>
  </si>
  <si>
    <t>No</t>
  </si>
  <si>
    <t>SS</t>
  </si>
  <si>
    <t>Date of Validation:</t>
  </si>
  <si>
    <t>Contact Email Address:</t>
  </si>
  <si>
    <t>Contact Person Name:</t>
  </si>
  <si>
    <t># of Licensed Beds:</t>
  </si>
  <si>
    <t>Occupancy -  Rent</t>
  </si>
  <si>
    <t>Occupancy - Depreciation</t>
  </si>
  <si>
    <t>Insurance</t>
  </si>
  <si>
    <t>Utilities</t>
  </si>
  <si>
    <t>Medical Supplies (excludes basic first aid items)</t>
  </si>
  <si>
    <t>Tutoring (Certified Professional)</t>
  </si>
  <si>
    <t>Child specific supplies including personal incidentals</t>
  </si>
  <si>
    <t>Staff Salaries/Benefits</t>
  </si>
  <si>
    <t>Education</t>
  </si>
  <si>
    <t>Budget Period:</t>
  </si>
  <si>
    <t>IV-E Main</t>
  </si>
  <si>
    <t>IV-E Admin</t>
  </si>
  <si>
    <t>RB</t>
  </si>
  <si>
    <t>FSFN Reporting Category Titles &amp; OCA Combination</t>
  </si>
  <si>
    <t>License Type:</t>
  </si>
  <si>
    <t>Sub Type:</t>
  </si>
  <si>
    <t>Calculated Daily Rate</t>
  </si>
  <si>
    <t>FSFN Provider Name:</t>
  </si>
  <si>
    <t>For Department/Lead Agency information purposes only -</t>
  </si>
  <si>
    <t>Visitation/Maintain School</t>
  </si>
  <si>
    <t>ChildNet  - Palm Beach</t>
  </si>
  <si>
    <t>Children's Network of SW Florida</t>
  </si>
  <si>
    <t>Children's Network - Hillsborough</t>
  </si>
  <si>
    <t>Citrus Family Care Network</t>
  </si>
  <si>
    <t>Communities Connected for Kids</t>
  </si>
  <si>
    <t>Family Partnerships Central FL</t>
  </si>
  <si>
    <t xml:space="preserve">Kids Central, Inc  </t>
  </si>
  <si>
    <t xml:space="preserve">Kids First of Florida, Inc. </t>
  </si>
  <si>
    <t>Northwest Florida Health Network - East</t>
  </si>
  <si>
    <t>Northwest Florida Health Network - West</t>
  </si>
  <si>
    <t xml:space="preserve">Partnership for Strong Families  </t>
  </si>
  <si>
    <t>Safe Children Coalition</t>
  </si>
  <si>
    <t>Family Support Services of Suncoast</t>
  </si>
  <si>
    <t>ChildNet  - Broward</t>
  </si>
  <si>
    <t xml:space="preserve">Community Partnership for Children, Inc </t>
  </si>
  <si>
    <t xml:space="preserve">Family Support Services of North Florida Inc. </t>
  </si>
  <si>
    <t xml:space="preserve">Heartland For Children </t>
  </si>
  <si>
    <t>St. Johns County BOC -Family Integrity Program</t>
  </si>
  <si>
    <t>Calculated daily rate</t>
  </si>
  <si>
    <t>Medical or Counseling Appointments, Case Reviews, and Court Hearings</t>
  </si>
  <si>
    <t>% of salaries</t>
  </si>
  <si>
    <t>Annual Rate</t>
  </si>
  <si>
    <t>FTE</t>
  </si>
  <si>
    <t>Total Salaries</t>
  </si>
  <si>
    <t>FICA / Medicare</t>
  </si>
  <si>
    <t>Health Insurance</t>
  </si>
  <si>
    <t>Projected Personnel Costs</t>
  </si>
  <si>
    <t>Total</t>
  </si>
  <si>
    <t>Direct Supervision Staff (Included in Staffing Ratio)</t>
  </si>
  <si>
    <t>Non-Direct Supervision Staff (Not included in Staffing Ratio)</t>
  </si>
  <si>
    <t>Behavioral/Therapeutic Clinical Staff</t>
  </si>
  <si>
    <t>Position Title</t>
  </si>
  <si>
    <t>Staff Name</t>
  </si>
  <si>
    <t>Personnel Outline</t>
  </si>
  <si>
    <t>Agency Name:</t>
  </si>
  <si>
    <t>Net Cost to Department/Lead Agency</t>
  </si>
  <si>
    <t>Total Costs</t>
  </si>
  <si>
    <t>Position Number</t>
  </si>
  <si>
    <t>Monday</t>
  </si>
  <si>
    <t>Tuesday</t>
  </si>
  <si>
    <t>Wednesday</t>
  </si>
  <si>
    <t>Thursday</t>
  </si>
  <si>
    <t>Friday</t>
  </si>
  <si>
    <t>Saturday</t>
  </si>
  <si>
    <t>Sunday</t>
  </si>
  <si>
    <t>Educational Staff</t>
  </si>
  <si>
    <t>Medical/Nursing Staff</t>
  </si>
  <si>
    <t>Total Direct Personnel Salaries</t>
  </si>
  <si>
    <t>Total Direct Benefits/Taxes</t>
  </si>
  <si>
    <t>Total Non-Direct Personnel Salaries</t>
  </si>
  <si>
    <t>Total Specialty Personnel Salaries</t>
  </si>
  <si>
    <t>Total Non-Direct Benefits/Taxes</t>
  </si>
  <si>
    <t>Total Speciality Benefits/Taxes</t>
  </si>
  <si>
    <t>EXAMPLE: 1st Shift - 7am-3pm</t>
  </si>
  <si>
    <t>EXAMPLE: 2nd Shift - 3pm-11pm</t>
  </si>
  <si>
    <r>
      <t>Funded by Other Sources</t>
    </r>
    <r>
      <rPr>
        <b/>
        <sz val="12"/>
        <color theme="1"/>
        <rFont val="Calibri"/>
        <family val="2"/>
        <scheme val="minor"/>
      </rPr>
      <t>^</t>
    </r>
  </si>
  <si>
    <t>Behavior Management and/or Clinical and/or Educational Staff</t>
  </si>
  <si>
    <t>Yes or No?</t>
  </si>
  <si>
    <t>Worker's Comp</t>
  </si>
  <si>
    <t>State Unemployment Tax (SUTA)</t>
  </si>
  <si>
    <t>Long Term Disability / Life Insurance</t>
  </si>
  <si>
    <t>Retirement</t>
  </si>
  <si>
    <t>Other</t>
  </si>
  <si>
    <t xml:space="preserve">Describe all of the costs included in Column M for 'Other' Benefit costs. </t>
  </si>
  <si>
    <t xml:space="preserve">Complete 1 template per license issued based on BUDGETED ANNUAL AMOUNTS. CCA to enter information only in GREEN cells across all tabs. </t>
  </si>
  <si>
    <t>Position Number (Personnel Outline, Column A)</t>
  </si>
  <si>
    <t>Validated By:</t>
  </si>
  <si>
    <t>DCF Headquarters</t>
  </si>
  <si>
    <t>Validation  Information</t>
  </si>
  <si>
    <t>HQW.CFOP.IVEBudgetTemplate@myflfamilies.com</t>
  </si>
  <si>
    <r>
      <t xml:space="preserve">Specified Setting BQRTP
</t>
    </r>
    <r>
      <rPr>
        <i/>
        <sz val="12"/>
        <color theme="1"/>
        <rFont val="Calibri"/>
        <family val="2"/>
        <scheme val="minor"/>
      </rPr>
      <t>{LCBQE/LCBQI}</t>
    </r>
  </si>
  <si>
    <r>
      <t xml:space="preserve">Specified Setting CCA
</t>
    </r>
    <r>
      <rPr>
        <i/>
        <sz val="12"/>
        <color theme="1"/>
        <rFont val="Calibri"/>
        <family val="2"/>
        <scheme val="minor"/>
      </rPr>
      <t>{LCSSE/LCSSI}</t>
    </r>
  </si>
  <si>
    <r>
      <t xml:space="preserve">Other Client Services / Out-of-Home Group Home
</t>
    </r>
    <r>
      <rPr>
        <i/>
        <sz val="12"/>
        <color theme="1"/>
        <rFont val="Calibri"/>
        <family val="2"/>
        <scheme val="minor"/>
      </rPr>
      <t>{CSFGH}</t>
    </r>
  </si>
  <si>
    <t>Expected Occupancy</t>
  </si>
  <si>
    <r>
      <rPr>
        <b/>
        <sz val="11"/>
        <color theme="1"/>
        <rFont val="Calibri"/>
        <family val="2"/>
        <scheme val="minor"/>
      </rPr>
      <t>^</t>
    </r>
    <r>
      <rPr>
        <sz val="11"/>
        <color theme="1"/>
        <rFont val="Calibri"/>
        <family val="2"/>
        <scheme val="minor"/>
      </rPr>
      <t xml:space="preserve"> If the total annual budgeted amount includes expenses where other known fund sources (other than the Department) will be provided, then enter these other fund sources' amounts here. This includes expected Medicaid reimbursement rate of $180/day. </t>
    </r>
  </si>
  <si>
    <t>HQ Review Questions</t>
  </si>
  <si>
    <t>BQRTP Response</t>
  </si>
  <si>
    <t>EXAMPLE: 3rd Shift - 11pm-7am</t>
  </si>
  <si>
    <r>
      <t xml:space="preserve">Title IV-E Maintenance Budget - BQRTP
</t>
    </r>
    <r>
      <rPr>
        <sz val="14"/>
        <color theme="1"/>
        <rFont val="Calibri"/>
        <family val="2"/>
        <scheme val="minor"/>
      </rPr>
      <t>Version Updated September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</si>
</sst>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lt;=9999999]###\-####;\(###\)\ ###\-####"/>
    <numFmt numFmtId="167" formatCode="m/d/yyyy;@"/>
    <numFmt numFmtId="168" formatCode="#,##0.0"/>
    <numFmt numFmtId="169" formatCode="[$-F800]dddd\,\ mmmm\ dd\,\ yyyy"/>
    <numFmt numFmtId="170" formatCode="#,##0.000_);\(#,##0.000\)"/>
    <numFmt numFmtId="171" formatCode="0.0000%"/>
    <numFmt numFmtId="172" formatCode="0.000"/>
  </numFmts>
  <fonts count="3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sz val="11"/>
      <color theme="1"/>
      <name val="Calibri"/>
      <family val="2"/>
      <scheme val="minor"/>
    </font>
    <font>
      <sz val="10"/>
      <color theme="1"/>
      <name val="Calibri"/>
      <family val="2"/>
      <scheme val="minor"/>
    </font>
    <font>
      <b/>
      <i/>
      <sz val="12"/>
      <color theme="1"/>
      <name val="Calibri"/>
      <family val="2"/>
      <scheme val="minor"/>
    </font>
    <font>
      <b/>
      <i/>
      <sz val="10"/>
      <color theme="1"/>
      <name val="Calibri"/>
      <family val="2"/>
      <scheme val="minor"/>
    </font>
    <font>
      <b/>
      <sz val="13"/>
      <color theme="1"/>
      <name val="Calibri"/>
      <family val="2"/>
      <scheme val="minor"/>
    </font>
    <font>
      <sz val="12"/>
      <color theme="0"/>
      <name val="Calibri"/>
      <family val="2"/>
      <scheme val="minor"/>
    </font>
    <font>
      <u/>
      <sz val="12"/>
      <color theme="10"/>
      <name val="Calibri"/>
      <family val="2"/>
      <scheme val="minor"/>
    </font>
    <font>
      <u/>
      <sz val="12"/>
      <color theme="1"/>
      <name val="Calibri"/>
      <family val="2"/>
      <scheme val="minor"/>
    </font>
    <font>
      <b/>
      <sz val="16"/>
      <color theme="1"/>
      <name val="Calibri"/>
      <family val="2"/>
      <scheme val="minor"/>
    </font>
    <font>
      <b/>
      <i/>
      <sz val="14"/>
      <color theme="1"/>
      <name val="Calibri"/>
      <family val="2"/>
      <scheme val="minor"/>
    </font>
    <font>
      <sz val="10"/>
      <name val="Arial"/>
      <family val="2"/>
    </font>
    <font>
      <b/>
      <i/>
      <sz val="11"/>
      <color theme="1"/>
      <name val="Calibri"/>
      <family val="2"/>
      <scheme val="minor"/>
    </font>
    <font>
      <b/>
      <u val="double"/>
      <sz val="14"/>
      <color theme="1"/>
      <name val="Calibri"/>
      <family val="2"/>
      <scheme val="minor"/>
    </font>
    <font>
      <sz val="14"/>
      <color theme="1"/>
      <name val="Calibri"/>
      <family val="2"/>
      <scheme val="minor"/>
    </font>
    <font>
      <sz val="11"/>
      <color rgb="FF000000"/>
      <name val="Calibri"/>
      <family val="2"/>
      <scheme val="minor"/>
    </font>
    <font>
      <b/>
      <sz val="11"/>
      <name val="Arial"/>
      <family val="2"/>
    </font>
    <font>
      <sz val="11"/>
      <name val="Arial"/>
      <family val="2"/>
    </font>
    <font>
      <i/>
      <sz val="11"/>
      <name val="Arial"/>
      <family val="2"/>
    </font>
    <font>
      <i/>
      <sz val="11"/>
      <color rgb="FFFF0000"/>
      <name val="Arial"/>
      <family val="2"/>
    </font>
    <font>
      <sz val="11"/>
      <color theme="2" tint="-0.749992370372631"/>
      <name val="Arial"/>
      <family val="2"/>
    </font>
    <font>
      <b/>
      <i/>
      <u/>
      <sz val="20"/>
      <color theme="1"/>
      <name val="Calibri"/>
      <family val="2"/>
      <scheme val="minor"/>
    </font>
    <font>
      <b/>
      <i/>
      <sz val="11"/>
      <color theme="2" tint="-0.749992370372631"/>
      <name val="Arial"/>
      <family val="2"/>
    </font>
    <font>
      <i/>
      <sz val="8"/>
      <name val="Arial"/>
      <family val="2"/>
    </font>
    <font>
      <b/>
      <sz val="9"/>
      <name val="Arial"/>
      <family val="2"/>
    </font>
    <font>
      <b/>
      <sz val="8"/>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AEAEAE"/>
        <bgColor indexed="64"/>
      </patternFill>
    </fill>
    <fill>
      <patternFill patternType="solid">
        <fgColor rgb="FFE4E4E4"/>
        <bgColor indexed="64"/>
      </patternFill>
    </fill>
    <fill>
      <patternFill patternType="solid">
        <fgColor rgb="FFFFF6DD"/>
        <bgColor indexed="64"/>
      </patternFill>
    </fill>
    <fill>
      <patternFill patternType="lightGray">
        <fgColor theme="0"/>
        <bgColor rgb="FFE0E0E0"/>
      </patternFill>
    </fill>
    <fill>
      <patternFill patternType="solid">
        <fgColor theme="0"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ck">
        <color auto="1"/>
      </top>
      <bottom/>
      <diagonal/>
    </border>
    <border>
      <left/>
      <right/>
      <top style="thick">
        <color auto="1"/>
      </top>
      <bottom style="medium">
        <color indexed="64"/>
      </bottom>
      <diagonal/>
    </border>
    <border>
      <left style="medium">
        <color auto="1"/>
      </left>
      <right/>
      <top style="thick">
        <color auto="1"/>
      </top>
      <bottom style="medium">
        <color indexed="64"/>
      </bottom>
      <diagonal/>
    </border>
    <border>
      <left/>
      <right style="medium">
        <color auto="1"/>
      </right>
      <top style="thick">
        <color auto="1"/>
      </top>
      <bottom style="medium">
        <color indexed="64"/>
      </bottom>
      <diagonal/>
    </border>
    <border>
      <left/>
      <right style="medium">
        <color indexed="64"/>
      </right>
      <top style="thick">
        <color auto="1"/>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thin">
        <color auto="1"/>
      </top>
      <bottom style="thin">
        <color auto="1"/>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thick">
        <color auto="1"/>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medium">
        <color indexed="64"/>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indexed="64"/>
      </bottom>
      <diagonal/>
    </border>
    <border>
      <left style="medium">
        <color auto="1"/>
      </left>
      <right style="medium">
        <color auto="1"/>
      </right>
      <top style="thin">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auto="1"/>
      </left>
      <right style="thin">
        <color auto="1"/>
      </right>
      <top style="thin">
        <color auto="1"/>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auto="1"/>
      </left>
      <right style="thin">
        <color auto="1"/>
      </right>
      <top style="thin">
        <color auto="1"/>
      </top>
      <bottom style="medium">
        <color auto="1"/>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s>
  <cellStyleXfs count="30">
    <xf numFmtId="0" fontId="0" fillId="0" borderId="0"/>
    <xf numFmtId="44" fontId="8" fillId="0" borderId="0" applyFont="0" applyFill="0" applyBorder="0" applyAlignment="0" applyProtection="0"/>
    <xf numFmtId="9" fontId="8" fillId="0" borderId="0" applyFont="0" applyFill="0" applyBorder="0" applyAlignment="0" applyProtection="0"/>
    <xf numFmtId="0" fontId="17" fillId="0" borderId="0" applyNumberForma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0" fontId="21" fillId="0" borderId="0"/>
    <xf numFmtId="9" fontId="21" fillId="0" borderId="0" applyFont="0" applyFill="0" applyBorder="0" applyAlignment="0" applyProtection="0"/>
    <xf numFmtId="44" fontId="21" fillId="0" borderId="0" applyFont="0" applyFill="0" applyBorder="0" applyAlignment="0" applyProtection="0"/>
    <xf numFmtId="43" fontId="6" fillId="0" borderId="0" applyFont="0" applyFill="0" applyBorder="0" applyAlignment="0" applyProtection="0"/>
    <xf numFmtId="0" fontId="21" fillId="0" borderId="0"/>
    <xf numFmtId="0" fontId="21" fillId="0" borderId="0"/>
    <xf numFmtId="43" fontId="21" fillId="0" borderId="0" applyFont="0" applyFill="0" applyBorder="0" applyAlignment="0" applyProtection="0"/>
    <xf numFmtId="0" fontId="4" fillId="0" borderId="0"/>
    <xf numFmtId="0" fontId="21" fillId="0" borderId="0"/>
    <xf numFmtId="43" fontId="21"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21" fillId="0" borderId="0" applyFont="0" applyFill="0" applyBorder="0" applyAlignment="0" applyProtection="0"/>
    <xf numFmtId="0" fontId="21" fillId="0" borderId="0"/>
    <xf numFmtId="0" fontId="3" fillId="0" borderId="0"/>
    <xf numFmtId="9" fontId="3" fillId="0" borderId="0" applyFont="0" applyFill="0" applyBorder="0" applyAlignment="0" applyProtection="0"/>
    <xf numFmtId="43" fontId="3" fillId="0" borderId="0" applyFont="0" applyFill="0" applyBorder="0" applyAlignment="0" applyProtection="0"/>
  </cellStyleXfs>
  <cellXfs count="303">
    <xf numFmtId="0" fontId="0" fillId="0" borderId="0" xfId="0"/>
    <xf numFmtId="165" fontId="0" fillId="0" borderId="1" xfId="2" applyNumberFormat="1" applyFont="1" applyBorder="1" applyProtection="1"/>
    <xf numFmtId="164" fontId="0" fillId="2" borderId="1" xfId="1" applyNumberFormat="1" applyFont="1" applyFill="1" applyBorder="1" applyProtection="1"/>
    <xf numFmtId="164" fontId="0" fillId="2" borderId="2" xfId="1" applyNumberFormat="1" applyFont="1" applyFill="1" applyBorder="1" applyProtection="1"/>
    <xf numFmtId="164" fontId="0" fillId="2" borderId="30" xfId="1" applyNumberFormat="1" applyFont="1" applyFill="1" applyBorder="1" applyProtection="1"/>
    <xf numFmtId="164" fontId="0" fillId="2" borderId="7" xfId="1" applyNumberFormat="1" applyFont="1" applyFill="1" applyBorder="1" applyProtection="1"/>
    <xf numFmtId="164" fontId="0" fillId="2" borderId="20" xfId="1" applyNumberFormat="1" applyFont="1" applyFill="1" applyBorder="1" applyProtection="1"/>
    <xf numFmtId="164" fontId="0" fillId="6" borderId="20" xfId="1" applyNumberFormat="1" applyFont="1" applyFill="1" applyBorder="1" applyProtection="1"/>
    <xf numFmtId="44" fontId="0" fillId="2" borderId="3" xfId="1" applyFont="1" applyFill="1" applyBorder="1" applyProtection="1"/>
    <xf numFmtId="0" fontId="9" fillId="0" borderId="0" xfId="0" applyFont="1" applyAlignment="1">
      <alignment horizontal="center"/>
    </xf>
    <xf numFmtId="0" fontId="0" fillId="0" borderId="0" xfId="0" applyAlignment="1">
      <alignment wrapText="1"/>
    </xf>
    <xf numFmtId="0" fontId="15" fillId="12" borderId="0" xfId="0" applyFont="1" applyFill="1" applyBorder="1" applyAlignment="1"/>
    <xf numFmtId="0" fontId="0" fillId="12" borderId="0" xfId="0" applyFill="1" applyBorder="1" applyAlignment="1"/>
    <xf numFmtId="166" fontId="17" fillId="12" borderId="0" xfId="3" applyNumberFormat="1" applyFill="1" applyBorder="1" applyAlignment="1" applyProtection="1"/>
    <xf numFmtId="0" fontId="0" fillId="12" borderId="0" xfId="0" applyFill="1" applyBorder="1"/>
    <xf numFmtId="0" fontId="9" fillId="12" borderId="0" xfId="0" applyFont="1" applyFill="1" applyBorder="1" applyAlignment="1">
      <alignment horizontal="right"/>
    </xf>
    <xf numFmtId="167" fontId="0" fillId="12" borderId="0" xfId="0" applyNumberFormat="1" applyFill="1" applyBorder="1" applyAlignment="1"/>
    <xf numFmtId="164" fontId="0" fillId="3" borderId="17" xfId="0" applyNumberFormat="1" applyFill="1" applyBorder="1" applyAlignment="1" applyProtection="1">
      <alignment wrapText="1"/>
      <protection locked="0"/>
    </xf>
    <xf numFmtId="164" fontId="0" fillId="3" borderId="28" xfId="0" applyNumberFormat="1" applyFill="1" applyBorder="1" applyAlignment="1" applyProtection="1">
      <alignment wrapText="1"/>
      <protection locked="0"/>
    </xf>
    <xf numFmtId="164" fontId="0" fillId="3" borderId="42" xfId="0" applyNumberFormat="1" applyFill="1" applyBorder="1" applyAlignment="1" applyProtection="1">
      <alignment wrapText="1"/>
      <protection locked="0"/>
    </xf>
    <xf numFmtId="164" fontId="0" fillId="3" borderId="43" xfId="0" applyNumberFormat="1" applyFill="1" applyBorder="1" applyAlignment="1" applyProtection="1">
      <alignment wrapText="1"/>
      <protection locked="0"/>
    </xf>
    <xf numFmtId="164" fontId="0" fillId="3" borderId="44" xfId="0" applyNumberFormat="1" applyFill="1" applyBorder="1" applyAlignment="1" applyProtection="1">
      <alignment wrapText="1"/>
      <protection locked="0"/>
    </xf>
    <xf numFmtId="164" fontId="0" fillId="3" borderId="3" xfId="0" applyNumberFormat="1" applyFill="1" applyBorder="1" applyAlignment="1" applyProtection="1">
      <alignment wrapText="1"/>
      <protection locked="0"/>
    </xf>
    <xf numFmtId="164" fontId="0" fillId="3" borderId="16" xfId="0" applyNumberFormat="1" applyFill="1" applyBorder="1" applyAlignment="1" applyProtection="1">
      <alignment wrapText="1"/>
      <protection locked="0"/>
    </xf>
    <xf numFmtId="0" fontId="0" fillId="3" borderId="15" xfId="0" applyFill="1" applyBorder="1" applyAlignment="1" applyProtection="1">
      <alignment wrapText="1"/>
      <protection locked="0"/>
    </xf>
    <xf numFmtId="0" fontId="0" fillId="3" borderId="27" xfId="0" applyFill="1" applyBorder="1" applyAlignment="1" applyProtection="1">
      <alignment wrapText="1"/>
      <protection locked="0"/>
    </xf>
    <xf numFmtId="0" fontId="0" fillId="3" borderId="15" xfId="0" applyFill="1" applyBorder="1" applyAlignment="1" applyProtection="1">
      <alignment horizontal="left" wrapText="1" indent="2"/>
      <protection locked="0"/>
    </xf>
    <xf numFmtId="0" fontId="9" fillId="3" borderId="0" xfId="0" applyFont="1" applyFill="1" applyProtection="1">
      <protection locked="0"/>
    </xf>
    <xf numFmtId="0" fontId="9" fillId="3" borderId="0" xfId="0" applyFont="1" applyFill="1" applyAlignment="1" applyProtection="1">
      <alignment horizontal="left"/>
      <protection locked="0"/>
    </xf>
    <xf numFmtId="0" fontId="9" fillId="3" borderId="0" xfId="0" applyFont="1" applyFill="1" applyAlignment="1" applyProtection="1">
      <alignment horizontal="left" indent="1"/>
      <protection locked="0"/>
    </xf>
    <xf numFmtId="0" fontId="17" fillId="3" borderId="0" xfId="3" applyFill="1" applyAlignment="1" applyProtection="1">
      <alignment horizontal="left" indent="1"/>
      <protection locked="0"/>
    </xf>
    <xf numFmtId="0" fontId="25" fillId="12" borderId="16" xfId="0" applyFont="1" applyFill="1" applyBorder="1" applyAlignment="1">
      <alignment vertical="center" wrapText="1"/>
    </xf>
    <xf numFmtId="0" fontId="0" fillId="0" borderId="0" xfId="0" applyAlignment="1">
      <alignment horizontal="center" vertical="center" wrapText="1"/>
    </xf>
    <xf numFmtId="42" fontId="0" fillId="0" borderId="0" xfId="1" applyNumberFormat="1" applyFont="1" applyBorder="1" applyProtection="1"/>
    <xf numFmtId="0" fontId="27" fillId="0" borderId="0" xfId="12" applyFont="1" applyAlignment="1">
      <alignment horizontal="center" vertical="center" wrapText="1"/>
    </xf>
    <xf numFmtId="39" fontId="28" fillId="0" borderId="0" xfId="15" applyNumberFormat="1" applyFont="1" applyBorder="1" applyAlignment="1">
      <alignment horizontal="center" vertical="center" wrapText="1"/>
    </xf>
    <xf numFmtId="0" fontId="27" fillId="0" borderId="0" xfId="12" applyFont="1"/>
    <xf numFmtId="0" fontId="26" fillId="0" borderId="21" xfId="15" applyFont="1" applyBorder="1" applyAlignment="1">
      <alignment horizontal="center" vertical="center" wrapText="1"/>
    </xf>
    <xf numFmtId="4" fontId="26" fillId="0" borderId="0" xfId="15" applyNumberFormat="1" applyFont="1" applyAlignment="1">
      <alignment horizontal="center" vertical="center" wrapText="1"/>
    </xf>
    <xf numFmtId="43" fontId="27" fillId="0" borderId="0" xfId="13" applyFont="1" applyFill="1"/>
    <xf numFmtId="0" fontId="27" fillId="0" borderId="0" xfId="12" applyNumberFormat="1" applyFont="1"/>
    <xf numFmtId="0" fontId="26" fillId="0" borderId="0" xfId="12" applyFont="1"/>
    <xf numFmtId="43" fontId="26" fillId="0" borderId="0" xfId="13" applyFont="1" applyFill="1"/>
    <xf numFmtId="0" fontId="27" fillId="0" borderId="0" xfId="15" applyFont="1"/>
    <xf numFmtId="43" fontId="27" fillId="0" borderId="0" xfId="13" applyFont="1"/>
    <xf numFmtId="39" fontId="27" fillId="0" borderId="0" xfId="13" applyNumberFormat="1" applyFont="1"/>
    <xf numFmtId="43" fontId="27" fillId="0" borderId="0" xfId="12" applyNumberFormat="1" applyFont="1"/>
    <xf numFmtId="170" fontId="27" fillId="0" borderId="0" xfId="13" applyNumberFormat="1" applyFont="1"/>
    <xf numFmtId="39" fontId="27" fillId="0" borderId="0" xfId="13" applyNumberFormat="1" applyFont="1" applyAlignment="1">
      <alignment horizontal="right"/>
    </xf>
    <xf numFmtId="39" fontId="27" fillId="0" borderId="0" xfId="12" applyNumberFormat="1" applyFont="1"/>
    <xf numFmtId="39" fontId="27" fillId="0" borderId="0" xfId="13" applyNumberFormat="1" applyFont="1" applyFill="1" applyAlignment="1">
      <alignment horizontal="right"/>
    </xf>
    <xf numFmtId="0" fontId="27" fillId="0" borderId="0" xfId="12" applyFont="1" applyAlignment="1">
      <alignment horizontal="center"/>
    </xf>
    <xf numFmtId="0" fontId="26" fillId="0" borderId="0" xfId="15" applyFont="1" applyAlignment="1">
      <alignment horizontal="left"/>
    </xf>
    <xf numFmtId="170" fontId="27" fillId="0" borderId="0" xfId="15" applyNumberFormat="1" applyFont="1"/>
    <xf numFmtId="164" fontId="27" fillId="0" borderId="0" xfId="12" applyNumberFormat="1" applyFont="1" applyAlignment="1" applyProtection="1">
      <alignment horizontal="left"/>
      <protection hidden="1"/>
    </xf>
    <xf numFmtId="164" fontId="27" fillId="0" borderId="0" xfId="12" applyNumberFormat="1" applyFont="1" applyAlignment="1" applyProtection="1">
      <alignment horizontal="left" wrapText="1"/>
      <protection hidden="1"/>
    </xf>
    <xf numFmtId="0" fontId="30" fillId="0" borderId="49" xfId="15" applyFont="1" applyFill="1" applyBorder="1" applyAlignment="1">
      <alignment horizontal="left" indent="1"/>
    </xf>
    <xf numFmtId="0" fontId="26" fillId="0" borderId="0" xfId="12" applyFont="1" applyAlignment="1">
      <alignment horizontal="center"/>
    </xf>
    <xf numFmtId="0" fontId="0" fillId="0" borderId="0" xfId="0" applyAlignment="1">
      <alignment horizontal="center" vertical="center"/>
    </xf>
    <xf numFmtId="44" fontId="27" fillId="0" borderId="7" xfId="13" applyNumberFormat="1" applyFont="1" applyBorder="1"/>
    <xf numFmtId="44" fontId="27" fillId="0" borderId="50" xfId="13" applyNumberFormat="1" applyFont="1" applyBorder="1"/>
    <xf numFmtId="44" fontId="27" fillId="0" borderId="30" xfId="13" applyNumberFormat="1" applyFont="1" applyBorder="1"/>
    <xf numFmtId="44" fontId="27" fillId="12" borderId="7" xfId="13" applyNumberFormat="1" applyFont="1" applyFill="1" applyBorder="1"/>
    <xf numFmtId="44" fontId="27" fillId="0" borderId="1" xfId="13" applyNumberFormat="1" applyFont="1" applyBorder="1"/>
    <xf numFmtId="44" fontId="26" fillId="4" borderId="31" xfId="13" applyNumberFormat="1" applyFont="1" applyFill="1" applyBorder="1"/>
    <xf numFmtId="44" fontId="26" fillId="4" borderId="32" xfId="13" applyNumberFormat="1" applyFont="1" applyFill="1" applyBorder="1"/>
    <xf numFmtId="44" fontId="26" fillId="4" borderId="53" xfId="13" applyNumberFormat="1" applyFont="1" applyFill="1" applyBorder="1"/>
    <xf numFmtId="44" fontId="26" fillId="15" borderId="54" xfId="13" applyNumberFormat="1" applyFont="1" applyFill="1" applyBorder="1"/>
    <xf numFmtId="44" fontId="26" fillId="15" borderId="5" xfId="13" applyNumberFormat="1" applyFont="1" applyFill="1" applyBorder="1"/>
    <xf numFmtId="44" fontId="26" fillId="15" borderId="6" xfId="13" applyNumberFormat="1" applyFont="1" applyFill="1" applyBorder="1"/>
    <xf numFmtId="44" fontId="26" fillId="15" borderId="3" xfId="13" applyNumberFormat="1" applyFont="1" applyFill="1" applyBorder="1"/>
    <xf numFmtId="0" fontId="26" fillId="2" borderId="21" xfId="15" applyFont="1" applyFill="1" applyBorder="1" applyAlignment="1">
      <alignment horizontal="center" vertical="center" wrapText="1"/>
    </xf>
    <xf numFmtId="0" fontId="26" fillId="2" borderId="2" xfId="15" applyFont="1" applyFill="1" applyBorder="1" applyAlignment="1">
      <alignment horizontal="center" vertical="center" wrapText="1"/>
    </xf>
    <xf numFmtId="4" fontId="26" fillId="2" borderId="1" xfId="15" applyNumberFormat="1" applyFont="1" applyFill="1" applyBorder="1" applyAlignment="1">
      <alignment horizontal="center" vertical="center" wrapText="1"/>
    </xf>
    <xf numFmtId="0" fontId="30" fillId="2" borderId="21" xfId="15" applyFont="1" applyFill="1" applyBorder="1" applyAlignment="1">
      <alignment horizontal="center"/>
    </xf>
    <xf numFmtId="0" fontId="30" fillId="3" borderId="21" xfId="15" applyFont="1" applyFill="1" applyBorder="1" applyAlignment="1" applyProtection="1">
      <alignment horizontal="center"/>
      <protection locked="0"/>
    </xf>
    <xf numFmtId="0" fontId="30" fillId="3" borderId="35" xfId="15" applyFont="1" applyFill="1" applyBorder="1" applyAlignment="1" applyProtection="1">
      <alignment horizontal="center"/>
      <protection locked="0"/>
    </xf>
    <xf numFmtId="44" fontId="33" fillId="0" borderId="0" xfId="12" applyNumberFormat="1" applyFont="1"/>
    <xf numFmtId="164" fontId="0" fillId="12" borderId="18" xfId="1" applyNumberFormat="1" applyFont="1" applyFill="1" applyBorder="1" applyProtection="1"/>
    <xf numFmtId="164" fontId="0" fillId="12" borderId="1" xfId="1" applyNumberFormat="1" applyFont="1" applyFill="1" applyBorder="1" applyProtection="1"/>
    <xf numFmtId="164" fontId="0" fillId="12" borderId="2" xfId="1" applyNumberFormat="1" applyFont="1" applyFill="1" applyBorder="1" applyProtection="1"/>
    <xf numFmtId="164" fontId="0" fillId="12" borderId="29" xfId="1" applyNumberFormat="1" applyFont="1" applyFill="1" applyBorder="1" applyProtection="1"/>
    <xf numFmtId="164" fontId="0" fillId="12" borderId="30" xfId="1" applyNumberFormat="1" applyFont="1" applyFill="1" applyBorder="1" applyProtection="1"/>
    <xf numFmtId="164" fontId="0" fillId="12" borderId="19" xfId="1" applyNumberFormat="1" applyFont="1" applyFill="1" applyBorder="1" applyProtection="1"/>
    <xf numFmtId="164" fontId="0" fillId="12" borderId="20" xfId="1" applyNumberFormat="1" applyFont="1" applyFill="1" applyBorder="1" applyProtection="1"/>
    <xf numFmtId="164" fontId="0" fillId="0" borderId="17" xfId="1" applyNumberFormat="1" applyFont="1" applyFill="1" applyBorder="1" applyProtection="1"/>
    <xf numFmtId="164" fontId="0" fillId="2" borderId="23" xfId="1" applyNumberFormat="1" applyFont="1" applyFill="1" applyBorder="1" applyProtection="1"/>
    <xf numFmtId="164" fontId="0" fillId="2" borderId="15" xfId="1" applyNumberFormat="1" applyFont="1" applyFill="1" applyBorder="1" applyProtection="1"/>
    <xf numFmtId="164" fontId="0" fillId="2" borderId="27" xfId="1" applyNumberFormat="1" applyFont="1" applyFill="1" applyBorder="1" applyProtection="1"/>
    <xf numFmtId="42" fontId="0" fillId="0" borderId="57" xfId="1" applyNumberFormat="1" applyFont="1" applyBorder="1" applyProtection="1"/>
    <xf numFmtId="0" fontId="0" fillId="0" borderId="0" xfId="0" applyProtection="1"/>
    <xf numFmtId="0" fontId="15" fillId="12" borderId="0" xfId="0" applyFont="1" applyFill="1" applyBorder="1" applyAlignment="1" applyProtection="1"/>
    <xf numFmtId="0" fontId="9" fillId="0" borderId="0" xfId="0" applyFont="1" applyBorder="1" applyAlignment="1" applyProtection="1">
      <alignment horizontal="right"/>
    </xf>
    <xf numFmtId="0" fontId="0" fillId="12" borderId="0" xfId="0" applyFill="1" applyBorder="1" applyProtection="1"/>
    <xf numFmtId="0" fontId="9" fillId="12" borderId="0" xfId="0" applyFont="1" applyFill="1" applyBorder="1" applyAlignment="1" applyProtection="1">
      <alignment horizontal="right"/>
    </xf>
    <xf numFmtId="0" fontId="0" fillId="12" borderId="0" xfId="0" applyFill="1" applyBorder="1" applyAlignment="1" applyProtection="1"/>
    <xf numFmtId="0" fontId="20" fillId="0" borderId="0" xfId="0" applyFont="1" applyAlignment="1" applyProtection="1">
      <alignment horizontal="right"/>
    </xf>
    <xf numFmtId="0" fontId="9" fillId="0" borderId="0" xfId="0" applyFont="1" applyAlignment="1" applyProtection="1">
      <alignment horizontal="right"/>
    </xf>
    <xf numFmtId="0" fontId="0" fillId="0" borderId="0" xfId="0" applyBorder="1" applyProtection="1"/>
    <xf numFmtId="0" fontId="9" fillId="0" borderId="0" xfId="0" applyFont="1" applyBorder="1" applyAlignment="1" applyProtection="1">
      <alignment horizontal="right" indent="1"/>
    </xf>
    <xf numFmtId="167" fontId="0" fillId="12" borderId="0" xfId="0" applyNumberFormat="1" applyFill="1" applyBorder="1" applyAlignment="1" applyProtection="1"/>
    <xf numFmtId="0" fontId="9" fillId="8" borderId="3" xfId="0" applyFont="1" applyFill="1" applyBorder="1" applyAlignment="1" applyProtection="1">
      <alignment horizontal="center" wrapText="1"/>
    </xf>
    <xf numFmtId="0" fontId="9" fillId="8" borderId="31" xfId="0" applyFont="1" applyFill="1" applyBorder="1" applyAlignment="1" applyProtection="1">
      <alignment horizontal="center" wrapText="1"/>
    </xf>
    <xf numFmtId="0" fontId="9" fillId="8" borderId="32" xfId="0" applyFont="1" applyFill="1" applyBorder="1" applyAlignment="1" applyProtection="1">
      <alignment horizontal="center" wrapText="1"/>
    </xf>
    <xf numFmtId="0" fontId="9" fillId="8" borderId="33" xfId="0" applyFont="1" applyFill="1" applyBorder="1" applyAlignment="1" applyProtection="1">
      <alignment horizontal="center" wrapText="1"/>
    </xf>
    <xf numFmtId="0" fontId="0" fillId="8" borderId="4" xfId="0" applyFill="1" applyBorder="1" applyProtection="1"/>
    <xf numFmtId="0" fontId="0" fillId="8" borderId="5" xfId="0" applyFill="1" applyBorder="1" applyProtection="1"/>
    <xf numFmtId="0" fontId="0" fillId="8" borderId="19" xfId="0" applyFill="1" applyBorder="1" applyProtection="1"/>
    <xf numFmtId="0" fontId="0" fillId="0" borderId="47" xfId="0" applyBorder="1" applyAlignment="1" applyProtection="1">
      <alignment horizontal="left"/>
    </xf>
    <xf numFmtId="0" fontId="9" fillId="10" borderId="37" xfId="0" applyFont="1" applyFill="1" applyBorder="1" applyAlignment="1" applyProtection="1">
      <alignment wrapText="1"/>
    </xf>
    <xf numFmtId="0" fontId="9" fillId="10" borderId="24" xfId="0" applyFont="1" applyFill="1" applyBorder="1" applyAlignment="1" applyProtection="1">
      <alignment wrapText="1"/>
    </xf>
    <xf numFmtId="0" fontId="9" fillId="10" borderId="25" xfId="0" applyFont="1" applyFill="1" applyBorder="1" applyAlignment="1" applyProtection="1">
      <alignment wrapText="1"/>
    </xf>
    <xf numFmtId="168" fontId="9" fillId="12" borderId="59" xfId="0" applyNumberFormat="1" applyFont="1" applyFill="1" applyBorder="1" applyAlignment="1" applyProtection="1">
      <alignment horizontal="center"/>
    </xf>
    <xf numFmtId="0" fontId="0" fillId="0" borderId="15" xfId="0" applyBorder="1" applyAlignment="1" applyProtection="1">
      <alignment horizontal="left" wrapText="1" indent="2"/>
    </xf>
    <xf numFmtId="0" fontId="0" fillId="0" borderId="0" xfId="0" applyAlignment="1" applyProtection="1">
      <alignment horizontal="right"/>
    </xf>
    <xf numFmtId="0" fontId="9" fillId="10" borderId="36" xfId="0" applyFont="1" applyFill="1" applyBorder="1" applyAlignment="1" applyProtection="1">
      <alignment wrapText="1"/>
    </xf>
    <xf numFmtId="0" fontId="9" fillId="10" borderId="35" xfId="0" applyFont="1" applyFill="1" applyBorder="1" applyAlignment="1" applyProtection="1">
      <alignment wrapText="1"/>
    </xf>
    <xf numFmtId="0" fontId="9" fillId="10" borderId="26" xfId="0" applyFont="1" applyFill="1" applyBorder="1" applyAlignment="1" applyProtection="1">
      <alignment wrapText="1"/>
    </xf>
    <xf numFmtId="0" fontId="9" fillId="10" borderId="2" xfId="0" applyFont="1" applyFill="1" applyBorder="1" applyAlignment="1" applyProtection="1">
      <alignment wrapText="1"/>
    </xf>
    <xf numFmtId="0" fontId="0" fillId="0" borderId="15" xfId="0" quotePrefix="1" applyBorder="1" applyAlignment="1" applyProtection="1">
      <alignment horizontal="left" wrapText="1" indent="2"/>
    </xf>
    <xf numFmtId="0" fontId="0" fillId="7" borderId="1" xfId="0" applyFill="1" applyBorder="1" applyProtection="1"/>
    <xf numFmtId="0" fontId="0" fillId="7" borderId="2" xfId="0" applyFill="1" applyBorder="1" applyProtection="1"/>
    <xf numFmtId="0" fontId="0" fillId="0" borderId="15" xfId="0" applyBorder="1" applyAlignment="1" applyProtection="1">
      <alignment wrapText="1"/>
    </xf>
    <xf numFmtId="0" fontId="0" fillId="0" borderId="15" xfId="0" applyBorder="1" applyAlignment="1" applyProtection="1">
      <alignment horizontal="left" wrapText="1"/>
    </xf>
    <xf numFmtId="0" fontId="0" fillId="0" borderId="15" xfId="0" applyBorder="1" applyProtection="1"/>
    <xf numFmtId="0" fontId="9" fillId="8" borderId="5" xfId="0" applyFont="1" applyFill="1" applyBorder="1" applyAlignment="1" applyProtection="1">
      <alignment horizontal="left" indent="2"/>
    </xf>
    <xf numFmtId="0" fontId="0" fillId="8" borderId="5" xfId="0" applyFill="1" applyBorder="1" applyAlignment="1" applyProtection="1">
      <alignment wrapText="1"/>
    </xf>
    <xf numFmtId="0" fontId="0" fillId="0" borderId="0" xfId="0" applyAlignment="1" applyProtection="1">
      <alignment wrapText="1"/>
    </xf>
    <xf numFmtId="0" fontId="0" fillId="0" borderId="23" xfId="0" applyBorder="1" applyAlignment="1" applyProtection="1">
      <alignment wrapText="1"/>
    </xf>
    <xf numFmtId="0" fontId="0" fillId="0" borderId="0" xfId="0" applyAlignment="1" applyProtection="1">
      <alignment horizontal="center"/>
    </xf>
    <xf numFmtId="0" fontId="0" fillId="0" borderId="45" xfId="0" applyBorder="1" applyProtection="1"/>
    <xf numFmtId="0" fontId="0" fillId="0" borderId="41" xfId="0" applyBorder="1" applyProtection="1"/>
    <xf numFmtId="0" fontId="0" fillId="0" borderId="51" xfId="0" applyBorder="1" applyProtection="1"/>
    <xf numFmtId="171" fontId="0" fillId="0" borderId="52" xfId="0" applyNumberFormat="1" applyBorder="1" applyProtection="1"/>
    <xf numFmtId="0" fontId="0" fillId="8" borderId="6" xfId="0" applyFill="1" applyBorder="1" applyProtection="1"/>
    <xf numFmtId="0" fontId="0" fillId="0" borderId="0" xfId="0" applyAlignment="1" applyProtection="1">
      <alignment horizontal="left"/>
    </xf>
    <xf numFmtId="0" fontId="9" fillId="10" borderId="23" xfId="0" applyFont="1" applyFill="1" applyBorder="1" applyAlignment="1" applyProtection="1">
      <alignment wrapText="1"/>
    </xf>
    <xf numFmtId="0" fontId="9" fillId="10" borderId="22" xfId="0" applyFont="1" applyFill="1" applyBorder="1" applyAlignment="1" applyProtection="1">
      <alignment wrapText="1"/>
    </xf>
    <xf numFmtId="164" fontId="0" fillId="12" borderId="17" xfId="0" applyNumberFormat="1" applyFill="1" applyBorder="1" applyAlignment="1" applyProtection="1">
      <alignment wrapText="1"/>
    </xf>
    <xf numFmtId="164" fontId="0" fillId="12" borderId="28" xfId="0" applyNumberFormat="1" applyFill="1" applyBorder="1" applyAlignment="1" applyProtection="1">
      <alignment wrapText="1"/>
    </xf>
    <xf numFmtId="0" fontId="0" fillId="0" borderId="56" xfId="0" applyBorder="1" applyProtection="1"/>
    <xf numFmtId="2" fontId="0" fillId="0" borderId="58" xfId="0" applyNumberFormat="1" applyBorder="1" applyProtection="1"/>
    <xf numFmtId="0" fontId="0" fillId="7" borderId="18" xfId="0" applyFill="1" applyBorder="1" applyProtection="1"/>
    <xf numFmtId="44" fontId="0" fillId="0" borderId="0" xfId="0" applyNumberFormat="1" applyProtection="1"/>
    <xf numFmtId="0" fontId="0" fillId="0" borderId="27" xfId="0" applyBorder="1" applyAlignment="1" applyProtection="1">
      <alignment wrapText="1"/>
    </xf>
    <xf numFmtId="0" fontId="9" fillId="8" borderId="5" xfId="0" applyFont="1" applyFill="1" applyBorder="1" applyAlignment="1" applyProtection="1">
      <alignment horizontal="right"/>
    </xf>
    <xf numFmtId="0" fontId="0" fillId="0" borderId="16" xfId="0" applyBorder="1" applyProtection="1"/>
    <xf numFmtId="164" fontId="0" fillId="2" borderId="3" xfId="0" applyNumberFormat="1" applyFill="1" applyBorder="1" applyAlignment="1" applyProtection="1">
      <alignment wrapText="1"/>
    </xf>
    <xf numFmtId="164" fontId="0" fillId="12" borderId="19" xfId="0" applyNumberFormat="1" applyFill="1" applyBorder="1" applyAlignment="1" applyProtection="1">
      <alignment wrapText="1"/>
    </xf>
    <xf numFmtId="164" fontId="0" fillId="12" borderId="20" xfId="0" applyNumberFormat="1" applyFill="1" applyBorder="1" applyAlignment="1" applyProtection="1">
      <alignment wrapText="1"/>
    </xf>
    <xf numFmtId="164" fontId="0" fillId="6" borderId="20" xfId="0" applyNumberFormat="1" applyFill="1" applyBorder="1" applyAlignment="1" applyProtection="1">
      <alignment wrapText="1"/>
    </xf>
    <xf numFmtId="0" fontId="12" fillId="0" borderId="0" xfId="0" applyFont="1" applyAlignment="1" applyProtection="1">
      <alignment horizontal="left" wrapText="1" indent="1"/>
    </xf>
    <xf numFmtId="164" fontId="0" fillId="2" borderId="20" xfId="0" applyNumberFormat="1" applyFill="1" applyBorder="1" applyAlignment="1" applyProtection="1">
      <alignment wrapText="1"/>
    </xf>
    <xf numFmtId="0" fontId="18" fillId="0" borderId="0" xfId="0" applyFont="1" applyAlignment="1" applyProtection="1">
      <alignment horizontal="right"/>
    </xf>
    <xf numFmtId="44" fontId="0" fillId="2" borderId="3" xfId="0" applyNumberFormat="1" applyFill="1" applyBorder="1" applyAlignment="1" applyProtection="1">
      <alignment horizontal="right"/>
    </xf>
    <xf numFmtId="44" fontId="0" fillId="12" borderId="19" xfId="0" applyNumberFormat="1" applyFill="1" applyBorder="1" applyAlignment="1" applyProtection="1">
      <alignment horizontal="right"/>
    </xf>
    <xf numFmtId="44" fontId="0" fillId="12" borderId="20" xfId="0" applyNumberFormat="1" applyFill="1" applyBorder="1" applyAlignment="1" applyProtection="1">
      <alignment horizontal="right"/>
    </xf>
    <xf numFmtId="44" fontId="0" fillId="2" borderId="20" xfId="0" applyNumberFormat="1" applyFill="1" applyBorder="1" applyAlignment="1" applyProtection="1">
      <alignment horizontal="right"/>
    </xf>
    <xf numFmtId="44" fontId="0" fillId="0" borderId="0" xfId="0" applyNumberFormat="1" applyAlignment="1" applyProtection="1">
      <alignment horizontal="right"/>
    </xf>
    <xf numFmtId="0" fontId="0" fillId="2" borderId="9" xfId="0" applyFill="1" applyBorder="1" applyProtection="1"/>
    <xf numFmtId="44" fontId="0" fillId="2" borderId="13" xfId="0" applyNumberFormat="1" applyFill="1" applyBorder="1" applyAlignment="1" applyProtection="1">
      <alignment horizontal="right"/>
    </xf>
    <xf numFmtId="0" fontId="0" fillId="2" borderId="0" xfId="0" applyFill="1" applyProtection="1"/>
    <xf numFmtId="0" fontId="14" fillId="0" borderId="0" xfId="0" applyFont="1" applyAlignment="1" applyProtection="1">
      <alignment vertical="center" wrapText="1"/>
    </xf>
    <xf numFmtId="40" fontId="0" fillId="0" borderId="0" xfId="0" applyNumberFormat="1" applyProtection="1"/>
    <xf numFmtId="0" fontId="9" fillId="0" borderId="0" xfId="0" applyFont="1" applyProtection="1"/>
    <xf numFmtId="0" fontId="0" fillId="0" borderId="0" xfId="0" applyBorder="1" applyProtection="1">
      <protection locked="0"/>
    </xf>
    <xf numFmtId="164" fontId="0" fillId="9" borderId="2" xfId="1" applyNumberFormat="1" applyFont="1" applyFill="1" applyBorder="1" applyProtection="1">
      <protection locked="0"/>
    </xf>
    <xf numFmtId="164" fontId="0" fillId="9" borderId="29" xfId="1" applyNumberFormat="1" applyFont="1" applyFill="1" applyBorder="1" applyProtection="1">
      <protection locked="0"/>
    </xf>
    <xf numFmtId="164" fontId="0" fillId="9" borderId="1" xfId="1" applyNumberFormat="1" applyFont="1" applyFill="1" applyBorder="1" applyProtection="1">
      <protection locked="0"/>
    </xf>
    <xf numFmtId="164" fontId="0" fillId="9" borderId="30" xfId="1" applyNumberFormat="1" applyFont="1" applyFill="1" applyBorder="1" applyProtection="1">
      <protection locked="0"/>
    </xf>
    <xf numFmtId="164" fontId="0" fillId="16" borderId="20" xfId="1" applyNumberFormat="1" applyFont="1" applyFill="1" applyBorder="1" applyProtection="1"/>
    <xf numFmtId="164" fontId="0" fillId="0" borderId="2" xfId="1" applyNumberFormat="1" applyFont="1" applyFill="1" applyBorder="1" applyProtection="1"/>
    <xf numFmtId="164" fontId="0" fillId="0" borderId="1" xfId="1" applyNumberFormat="1" applyFont="1" applyFill="1" applyBorder="1" applyProtection="1"/>
    <xf numFmtId="0" fontId="9" fillId="2" borderId="1" xfId="0" applyNumberFormat="1" applyFont="1" applyFill="1" applyBorder="1" applyAlignment="1">
      <alignment horizontal="center" vertical="center" wrapText="1"/>
    </xf>
    <xf numFmtId="0" fontId="0" fillId="9" borderId="1" xfId="1" applyNumberFormat="1" applyFont="1" applyFill="1" applyBorder="1" applyAlignment="1" applyProtection="1">
      <alignment horizontal="left"/>
    </xf>
    <xf numFmtId="0" fontId="0" fillId="3" borderId="1" xfId="0" applyNumberFormat="1" applyFill="1" applyBorder="1" applyAlignment="1" applyProtection="1">
      <alignment wrapText="1"/>
      <protection locked="0"/>
    </xf>
    <xf numFmtId="0" fontId="0" fillId="0" borderId="0" xfId="0" applyNumberFormat="1" applyAlignment="1" applyProtection="1">
      <alignment wrapText="1"/>
      <protection locked="0"/>
    </xf>
    <xf numFmtId="0" fontId="0" fillId="0" borderId="0" xfId="0" applyNumberFormat="1" applyAlignment="1">
      <alignment wrapText="1"/>
    </xf>
    <xf numFmtId="169" fontId="0" fillId="12" borderId="0" xfId="0" applyNumberFormat="1" applyFill="1" applyBorder="1" applyAlignment="1"/>
    <xf numFmtId="14" fontId="9" fillId="8" borderId="47" xfId="0" applyNumberFormat="1" applyFont="1" applyFill="1" applyBorder="1" applyAlignment="1" applyProtection="1">
      <alignment horizontal="center" wrapText="1"/>
    </xf>
    <xf numFmtId="44" fontId="30" fillId="3" borderId="2" xfId="15" applyNumberFormat="1" applyFont="1" applyFill="1" applyBorder="1" applyAlignment="1" applyProtection="1">
      <alignment horizontal="left" indent="1"/>
      <protection locked="0"/>
    </xf>
    <xf numFmtId="44" fontId="30" fillId="3" borderId="29" xfId="15" applyNumberFormat="1" applyFont="1" applyFill="1" applyBorder="1" applyAlignment="1" applyProtection="1">
      <alignment horizontal="left" indent="1"/>
      <protection locked="0"/>
    </xf>
    <xf numFmtId="0" fontId="30" fillId="3" borderId="21" xfId="15" applyFont="1" applyFill="1" applyBorder="1" applyAlignment="1" applyProtection="1">
      <alignment horizontal="left" indent="1"/>
      <protection locked="0"/>
    </xf>
    <xf numFmtId="0" fontId="30" fillId="3" borderId="2" xfId="15" applyFont="1" applyFill="1" applyBorder="1" applyAlignment="1" applyProtection="1">
      <alignment horizontal="left" indent="1"/>
      <protection locked="0"/>
    </xf>
    <xf numFmtId="0" fontId="30" fillId="3" borderId="48" xfId="15" applyFont="1" applyFill="1" applyBorder="1" applyAlignment="1" applyProtection="1">
      <alignment horizontal="left" indent="1"/>
      <protection locked="0"/>
    </xf>
    <xf numFmtId="0" fontId="30" fillId="3" borderId="29" xfId="15" applyFont="1" applyFill="1" applyBorder="1" applyAlignment="1" applyProtection="1">
      <alignment horizontal="left" indent="1"/>
      <protection locked="0"/>
    </xf>
    <xf numFmtId="44" fontId="30" fillId="3" borderId="7" xfId="13" applyNumberFormat="1" applyFont="1" applyFill="1" applyBorder="1" applyProtection="1">
      <protection locked="0"/>
    </xf>
    <xf numFmtId="44" fontId="30" fillId="3" borderId="1" xfId="13" applyNumberFormat="1" applyFont="1" applyFill="1" applyBorder="1" applyProtection="1">
      <protection locked="0"/>
    </xf>
    <xf numFmtId="44" fontId="30" fillId="3" borderId="30" xfId="13" applyNumberFormat="1" applyFont="1" applyFill="1" applyBorder="1" applyProtection="1">
      <protection locked="0"/>
    </xf>
    <xf numFmtId="44" fontId="27" fillId="3" borderId="7" xfId="13" applyNumberFormat="1" applyFont="1" applyFill="1" applyBorder="1" applyProtection="1">
      <protection locked="0"/>
    </xf>
    <xf numFmtId="0" fontId="27" fillId="3" borderId="21" xfId="15" applyFont="1" applyFill="1" applyBorder="1" applyAlignment="1" applyProtection="1">
      <alignment horizontal="left" indent="1"/>
      <protection locked="0"/>
    </xf>
    <xf numFmtId="0" fontId="27" fillId="3" borderId="2" xfId="15" applyFont="1" applyFill="1" applyBorder="1" applyAlignment="1" applyProtection="1">
      <alignment horizontal="left" indent="1"/>
      <protection locked="0"/>
    </xf>
    <xf numFmtId="44" fontId="27" fillId="3" borderId="1" xfId="13" applyNumberFormat="1" applyFont="1" applyFill="1" applyBorder="1" applyProtection="1">
      <protection locked="0"/>
    </xf>
    <xf numFmtId="0" fontId="27" fillId="3" borderId="48" xfId="15" applyFont="1" applyFill="1" applyBorder="1" applyAlignment="1" applyProtection="1">
      <alignment horizontal="left" indent="1"/>
      <protection locked="0"/>
    </xf>
    <xf numFmtId="0" fontId="27" fillId="3" borderId="29" xfId="15" applyFont="1" applyFill="1" applyBorder="1" applyAlignment="1" applyProtection="1">
      <alignment horizontal="left" indent="1"/>
      <protection locked="0"/>
    </xf>
    <xf numFmtId="44" fontId="27" fillId="3" borderId="30" xfId="13" applyNumberFormat="1" applyFont="1" applyFill="1" applyBorder="1" applyProtection="1">
      <protection locked="0"/>
    </xf>
    <xf numFmtId="4" fontId="35" fillId="2" borderId="1" xfId="15" applyNumberFormat="1" applyFont="1" applyFill="1" applyBorder="1" applyAlignment="1">
      <alignment horizontal="center" vertical="center" wrapText="1"/>
    </xf>
    <xf numFmtId="3" fontId="34" fillId="2" borderId="1" xfId="15" applyNumberFormat="1" applyFont="1" applyFill="1" applyBorder="1" applyAlignment="1">
      <alignment horizontal="center" vertical="center" wrapText="1"/>
    </xf>
    <xf numFmtId="0" fontId="26" fillId="15" borderId="5" xfId="15" applyFont="1" applyFill="1" applyBorder="1" applyAlignment="1"/>
    <xf numFmtId="0" fontId="30" fillId="3" borderId="49" xfId="15" applyFont="1" applyFill="1" applyBorder="1" applyAlignment="1" applyProtection="1">
      <alignment horizontal="center"/>
      <protection locked="0"/>
    </xf>
    <xf numFmtId="0" fontId="9" fillId="0" borderId="3" xfId="0" applyFont="1" applyBorder="1" applyAlignment="1" applyProtection="1">
      <alignment horizontal="left" vertical="center" wrapText="1"/>
    </xf>
    <xf numFmtId="0" fontId="9" fillId="14" borderId="1" xfId="27" applyFont="1" applyFill="1" applyBorder="1" applyAlignment="1">
      <alignment horizontal="center" vertical="center" wrapText="1"/>
    </xf>
    <xf numFmtId="0" fontId="32" fillId="3" borderId="21" xfId="15" applyFont="1" applyFill="1" applyBorder="1" applyAlignment="1" applyProtection="1">
      <alignment horizontal="center" vertical="center"/>
      <protection locked="0"/>
    </xf>
    <xf numFmtId="0" fontId="11" fillId="14" borderId="1" xfId="27" applyFont="1" applyFill="1" applyBorder="1" applyAlignment="1">
      <alignment horizontal="center" vertical="center"/>
    </xf>
    <xf numFmtId="0" fontId="11" fillId="14" borderId="15" xfId="27" applyFont="1" applyFill="1" applyBorder="1" applyAlignment="1">
      <alignment horizontal="center" vertical="center"/>
    </xf>
    <xf numFmtId="0" fontId="11" fillId="14" borderId="42" xfId="27" applyFont="1" applyFill="1" applyBorder="1" applyAlignment="1">
      <alignment horizontal="center" vertical="center"/>
    </xf>
    <xf numFmtId="14" fontId="0" fillId="9" borderId="0" xfId="1" applyNumberFormat="1" applyFont="1" applyFill="1" applyBorder="1" applyAlignment="1" applyProtection="1">
      <alignment horizontal="center"/>
      <protection locked="0"/>
    </xf>
    <xf numFmtId="0" fontId="9" fillId="3" borderId="0" xfId="0" applyFont="1" applyFill="1" applyAlignment="1" applyProtection="1">
      <alignment horizontal="center"/>
      <protection locked="0"/>
    </xf>
    <xf numFmtId="10" fontId="9" fillId="3" borderId="0" xfId="0" applyNumberFormat="1" applyFont="1" applyFill="1" applyAlignment="1" applyProtection="1">
      <alignment horizontal="center"/>
      <protection locked="0"/>
    </xf>
    <xf numFmtId="0" fontId="9" fillId="12" borderId="21" xfId="0" applyFont="1" applyFill="1" applyBorder="1"/>
    <xf numFmtId="166" fontId="17" fillId="12" borderId="1" xfId="3" applyNumberFormat="1" applyFill="1" applyBorder="1" applyAlignment="1" applyProtection="1"/>
    <xf numFmtId="166" fontId="17" fillId="12" borderId="36" xfId="3" applyNumberFormat="1" applyFill="1" applyBorder="1" applyAlignment="1" applyProtection="1"/>
    <xf numFmtId="0" fontId="9" fillId="12" borderId="60" xfId="0" applyFont="1" applyFill="1" applyBorder="1" applyAlignment="1">
      <alignment horizontal="right"/>
    </xf>
    <xf numFmtId="9" fontId="0" fillId="17" borderId="16" xfId="2" applyFont="1" applyFill="1" applyBorder="1" applyProtection="1"/>
    <xf numFmtId="0" fontId="0" fillId="5" borderId="3" xfId="0" applyFill="1" applyBorder="1" applyAlignment="1">
      <alignment horizontal="center" vertical="center" wrapText="1"/>
    </xf>
    <xf numFmtId="44" fontId="0" fillId="4" borderId="2" xfId="0" applyNumberFormat="1" applyFill="1" applyBorder="1" applyAlignment="1">
      <alignment horizontal="right"/>
    </xf>
    <xf numFmtId="44" fontId="0" fillId="4" borderId="1" xfId="0" applyNumberFormat="1" applyFill="1" applyBorder="1" applyAlignment="1">
      <alignment horizontal="right"/>
    </xf>
    <xf numFmtId="0" fontId="22" fillId="4" borderId="0" xfId="0" applyFont="1" applyFill="1"/>
    <xf numFmtId="0" fontId="2" fillId="4" borderId="0" xfId="0" applyFont="1" applyFill="1"/>
    <xf numFmtId="0" fontId="9" fillId="2" borderId="9" xfId="0" applyFont="1" applyFill="1" applyBorder="1" applyAlignment="1" applyProtection="1">
      <alignment horizontal="right"/>
    </xf>
    <xf numFmtId="0" fontId="2" fillId="0" borderId="0" xfId="0" applyFont="1" applyProtection="1"/>
    <xf numFmtId="0" fontId="30" fillId="3" borderId="49" xfId="15" applyFont="1" applyFill="1" applyBorder="1" applyAlignment="1" applyProtection="1">
      <alignment horizontal="left" indent="1"/>
      <protection locked="0"/>
    </xf>
    <xf numFmtId="0" fontId="30" fillId="3" borderId="18" xfId="15" applyFont="1" applyFill="1" applyBorder="1" applyAlignment="1" applyProtection="1">
      <alignment horizontal="left" indent="1"/>
      <protection locked="0"/>
    </xf>
    <xf numFmtId="39" fontId="29" fillId="0" borderId="0" xfId="15" applyNumberFormat="1" applyFont="1" applyBorder="1" applyAlignment="1">
      <alignment vertical="center" wrapText="1"/>
    </xf>
    <xf numFmtId="4" fontId="26" fillId="2" borderId="15" xfId="15" applyNumberFormat="1" applyFont="1" applyFill="1" applyBorder="1" applyAlignment="1">
      <alignment horizontal="center" vertical="center" wrapText="1"/>
    </xf>
    <xf numFmtId="39" fontId="27" fillId="0" borderId="0" xfId="15" applyNumberFormat="1" applyFont="1" applyBorder="1" applyAlignment="1">
      <alignment vertical="center" wrapText="1"/>
    </xf>
    <xf numFmtId="0" fontId="27" fillId="0" borderId="30" xfId="12" applyFont="1" applyBorder="1" applyAlignment="1" applyProtection="1">
      <alignment wrapText="1"/>
    </xf>
    <xf numFmtId="39" fontId="28" fillId="0" borderId="39" xfId="15" applyNumberFormat="1" applyFont="1" applyBorder="1" applyAlignment="1">
      <alignment horizontal="center" vertical="center" wrapText="1"/>
    </xf>
    <xf numFmtId="0" fontId="30" fillId="2" borderId="21" xfId="15" applyFont="1" applyFill="1" applyBorder="1" applyAlignment="1" applyProtection="1">
      <alignment horizontal="center"/>
    </xf>
    <xf numFmtId="0" fontId="5" fillId="3" borderId="27" xfId="0" applyFont="1" applyFill="1" applyBorder="1" applyAlignment="1" applyProtection="1">
      <alignment horizontal="left" vertical="top" wrapText="1"/>
      <protection locked="0"/>
    </xf>
    <xf numFmtId="0" fontId="5" fillId="3" borderId="38" xfId="0" applyFont="1" applyFill="1" applyBorder="1" applyAlignment="1" applyProtection="1">
      <alignment horizontal="left" vertical="top" wrapText="1"/>
      <protection locked="0"/>
    </xf>
    <xf numFmtId="0" fontId="5" fillId="3" borderId="29" xfId="0" applyFont="1" applyFill="1" applyBorder="1" applyAlignment="1" applyProtection="1">
      <alignment horizontal="left" vertical="top" wrapText="1"/>
      <protection locked="0"/>
    </xf>
    <xf numFmtId="0" fontId="5" fillId="3" borderId="39"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8" xfId="0" applyFont="1" applyFill="1" applyBorder="1" applyAlignment="1" applyProtection="1">
      <alignment horizontal="left" vertical="top" wrapText="1"/>
      <protection locked="0"/>
    </xf>
    <xf numFmtId="0" fontId="5" fillId="3" borderId="23" xfId="0" applyFont="1" applyFill="1" applyBorder="1" applyAlignment="1" applyProtection="1">
      <alignment horizontal="left" vertical="top" wrapText="1"/>
      <protection locked="0"/>
    </xf>
    <xf numFmtId="0" fontId="5" fillId="3" borderId="40" xfId="0" applyFont="1" applyFill="1" applyBorder="1" applyAlignment="1" applyProtection="1">
      <alignment horizontal="left" vertical="top" wrapText="1"/>
      <protection locked="0"/>
    </xf>
    <xf numFmtId="0" fontId="5" fillId="3" borderId="18" xfId="0" applyFont="1" applyFill="1" applyBorder="1" applyAlignment="1" applyProtection="1">
      <alignment horizontal="left" vertical="top" wrapText="1"/>
      <protection locked="0"/>
    </xf>
    <xf numFmtId="0" fontId="9" fillId="8" borderId="5" xfId="0" applyFont="1" applyFill="1" applyBorder="1" applyAlignment="1" applyProtection="1">
      <alignment horizontal="left" indent="3"/>
    </xf>
    <xf numFmtId="0" fontId="9" fillId="8" borderId="6" xfId="0" applyFont="1" applyFill="1" applyBorder="1" applyAlignment="1" applyProtection="1">
      <alignment horizontal="left" indent="3"/>
    </xf>
    <xf numFmtId="0" fontId="0" fillId="0" borderId="0" xfId="0" applyAlignment="1" applyProtection="1">
      <alignment horizontal="center" wrapText="1"/>
    </xf>
    <xf numFmtId="44" fontId="12" fillId="0" borderId="34" xfId="1" applyFont="1" applyFill="1" applyBorder="1" applyAlignment="1" applyProtection="1">
      <alignment horizontal="left" vertical="center" wrapText="1"/>
    </xf>
    <xf numFmtId="44" fontId="9" fillId="0" borderId="11" xfId="0" applyNumberFormat="1" applyFont="1" applyBorder="1" applyAlignment="1" applyProtection="1">
      <alignment horizontal="center"/>
    </xf>
    <xf numFmtId="44" fontId="9" fillId="0" borderId="10" xfId="0" applyNumberFormat="1" applyFont="1" applyBorder="1" applyAlignment="1" applyProtection="1">
      <alignment horizontal="center"/>
    </xf>
    <xf numFmtId="44" fontId="9" fillId="0" borderId="12" xfId="0" applyNumberFormat="1" applyFont="1" applyBorder="1" applyAlignment="1" applyProtection="1">
      <alignment horizontal="center"/>
    </xf>
    <xf numFmtId="0" fontId="14" fillId="2" borderId="0" xfId="0" applyFont="1" applyFill="1" applyAlignment="1" applyProtection="1">
      <alignment vertical="center" wrapText="1"/>
    </xf>
    <xf numFmtId="0" fontId="14" fillId="2" borderId="14" xfId="0" applyFont="1" applyFill="1" applyBorder="1" applyAlignment="1" applyProtection="1">
      <alignment vertical="center" wrapText="1"/>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19" fillId="0" borderId="0" xfId="0" applyFont="1" applyAlignment="1" applyProtection="1">
      <alignment horizontal="center" vertical="center" wrapText="1"/>
    </xf>
    <xf numFmtId="0" fontId="0" fillId="7" borderId="4" xfId="0" applyFill="1" applyBorder="1" applyAlignment="1" applyProtection="1">
      <alignment horizontal="center"/>
    </xf>
    <xf numFmtId="0" fontId="0" fillId="7" borderId="5" xfId="0" applyFill="1" applyBorder="1" applyAlignment="1" applyProtection="1">
      <alignment horizontal="center"/>
    </xf>
    <xf numFmtId="0" fontId="0" fillId="7" borderId="19" xfId="0" applyFill="1" applyBorder="1" applyAlignment="1" applyProtection="1">
      <alignment horizontal="center"/>
    </xf>
    <xf numFmtId="0" fontId="0" fillId="0" borderId="33" xfId="0" applyBorder="1" applyAlignment="1" applyProtection="1">
      <alignment horizontal="center" wrapText="1"/>
    </xf>
    <xf numFmtId="0" fontId="0" fillId="0" borderId="52" xfId="0" applyBorder="1" applyAlignment="1" applyProtection="1">
      <alignment horizontal="center" wrapText="1"/>
    </xf>
    <xf numFmtId="0" fontId="0" fillId="0" borderId="50" xfId="0" applyBorder="1" applyAlignment="1" applyProtection="1">
      <alignment horizontal="center" wrapText="1"/>
    </xf>
    <xf numFmtId="164" fontId="0" fillId="12" borderId="0" xfId="1" applyNumberFormat="1" applyFont="1" applyFill="1" applyBorder="1" applyAlignment="1" applyProtection="1">
      <alignment horizontal="left"/>
      <protection locked="0"/>
    </xf>
    <xf numFmtId="164" fontId="0" fillId="12" borderId="14" xfId="1" applyNumberFormat="1" applyFont="1" applyFill="1" applyBorder="1" applyAlignment="1" applyProtection="1">
      <alignment horizontal="left"/>
      <protection locked="0"/>
    </xf>
    <xf numFmtId="0" fontId="0" fillId="9" borderId="0" xfId="1" applyNumberFormat="1" applyFont="1" applyFill="1" applyBorder="1" applyAlignment="1" applyProtection="1">
      <alignment horizontal="center"/>
      <protection locked="0"/>
    </xf>
    <xf numFmtId="14" fontId="0" fillId="9" borderId="61" xfId="1" applyNumberFormat="1" applyFont="1" applyFill="1" applyBorder="1" applyAlignment="1" applyProtection="1"/>
    <xf numFmtId="14" fontId="0" fillId="9" borderId="62" xfId="1" applyNumberFormat="1" applyFont="1" applyFill="1" applyBorder="1" applyAlignment="1" applyProtection="1"/>
    <xf numFmtId="0" fontId="23" fillId="0" borderId="0" xfId="0" applyFont="1" applyAlignment="1" applyProtection="1">
      <alignment horizontal="center" vertical="center" wrapText="1"/>
    </xf>
    <xf numFmtId="0" fontId="23" fillId="0" borderId="0" xfId="0" applyFont="1" applyAlignment="1" applyProtection="1">
      <alignment horizontal="center" vertical="center"/>
    </xf>
    <xf numFmtId="0" fontId="15" fillId="2" borderId="45" xfId="0" applyFont="1" applyFill="1" applyBorder="1" applyAlignment="1">
      <alignment horizontal="center"/>
    </xf>
    <xf numFmtId="0" fontId="15" fillId="2" borderId="41" xfId="0" applyFont="1" applyFill="1" applyBorder="1" applyAlignment="1">
      <alignment horizontal="center"/>
    </xf>
    <xf numFmtId="0" fontId="15" fillId="2" borderId="46" xfId="0" applyFont="1" applyFill="1" applyBorder="1" applyAlignment="1">
      <alignment horizontal="center"/>
    </xf>
    <xf numFmtId="0" fontId="0" fillId="12" borderId="1" xfId="0" applyFill="1" applyBorder="1" applyAlignment="1">
      <alignment horizontal="center"/>
    </xf>
    <xf numFmtId="0" fontId="0" fillId="12" borderId="36" xfId="0" applyFill="1" applyBorder="1" applyAlignment="1">
      <alignment horizontal="center"/>
    </xf>
    <xf numFmtId="0" fontId="0" fillId="0" borderId="55" xfId="0" applyBorder="1" applyAlignment="1" applyProtection="1">
      <alignment horizontal="center"/>
    </xf>
    <xf numFmtId="0" fontId="0" fillId="0" borderId="40" xfId="0" applyBorder="1" applyAlignment="1" applyProtection="1">
      <alignment horizontal="center"/>
    </xf>
    <xf numFmtId="0" fontId="0" fillId="0" borderId="0" xfId="0" applyAlignment="1" applyProtection="1">
      <alignment horizontal="center"/>
    </xf>
    <xf numFmtId="164" fontId="0" fillId="9" borderId="0" xfId="1" applyNumberFormat="1" applyFont="1" applyFill="1" applyBorder="1" applyAlignment="1" applyProtection="1">
      <alignment horizontal="left"/>
      <protection locked="0"/>
    </xf>
    <xf numFmtId="164" fontId="0" fillId="9" borderId="14" xfId="1" applyNumberFormat="1" applyFont="1" applyFill="1" applyBorder="1" applyAlignment="1" applyProtection="1">
      <alignment horizontal="left"/>
      <protection locked="0"/>
    </xf>
    <xf numFmtId="0" fontId="30" fillId="3" borderId="63" xfId="15" applyFont="1" applyFill="1" applyBorder="1" applyAlignment="1" applyProtection="1">
      <alignment horizontal="center"/>
      <protection locked="0"/>
    </xf>
    <xf numFmtId="0" fontId="30" fillId="3" borderId="7" xfId="15" applyFont="1" applyFill="1" applyBorder="1" applyAlignment="1" applyProtection="1">
      <alignment horizontal="center"/>
      <protection locked="0"/>
    </xf>
    <xf numFmtId="0" fontId="31" fillId="0" borderId="51" xfId="0" applyFont="1" applyBorder="1" applyAlignment="1">
      <alignment horizontal="center" vertical="center"/>
    </xf>
    <xf numFmtId="0" fontId="31" fillId="0" borderId="0" xfId="0" applyFont="1" applyBorder="1" applyAlignment="1">
      <alignment horizontal="center" vertical="center"/>
    </xf>
    <xf numFmtId="0" fontId="31" fillId="0" borderId="55" xfId="0" applyFont="1" applyBorder="1" applyAlignment="1">
      <alignment horizontal="center" vertical="center"/>
    </xf>
    <xf numFmtId="0" fontId="31" fillId="0" borderId="40" xfId="0" applyFont="1" applyBorder="1" applyAlignment="1">
      <alignment horizontal="center" vertical="center"/>
    </xf>
    <xf numFmtId="0" fontId="26" fillId="4" borderId="45" xfId="15" applyFont="1" applyFill="1" applyBorder="1" applyAlignment="1">
      <alignment horizontal="right"/>
    </xf>
    <xf numFmtId="0" fontId="26" fillId="4" borderId="41" xfId="15" applyFont="1" applyFill="1" applyBorder="1" applyAlignment="1">
      <alignment horizontal="right"/>
    </xf>
    <xf numFmtId="0" fontId="32" fillId="13" borderId="4" xfId="15" applyFont="1" applyFill="1" applyBorder="1" applyAlignment="1">
      <alignment horizontal="center"/>
    </xf>
    <xf numFmtId="0" fontId="32" fillId="13" borderId="5" xfId="15" applyFont="1" applyFill="1" applyBorder="1" applyAlignment="1">
      <alignment horizontal="center"/>
    </xf>
    <xf numFmtId="0" fontId="32" fillId="13" borderId="6" xfId="15" applyFont="1" applyFill="1" applyBorder="1" applyAlignment="1">
      <alignment horizontal="center"/>
    </xf>
    <xf numFmtId="0" fontId="26" fillId="15" borderId="4" xfId="15" applyFont="1" applyFill="1" applyBorder="1" applyAlignment="1">
      <alignment horizontal="right"/>
    </xf>
    <xf numFmtId="0" fontId="26" fillId="15" borderId="5" xfId="15" applyFont="1" applyFill="1" applyBorder="1" applyAlignment="1">
      <alignment horizontal="right"/>
    </xf>
    <xf numFmtId="0" fontId="26" fillId="15" borderId="5" xfId="15" applyFont="1" applyFill="1" applyBorder="1" applyAlignment="1">
      <alignment horizontal="center"/>
    </xf>
    <xf numFmtId="0" fontId="26" fillId="15" borderId="6" xfId="15" applyFont="1" applyFill="1" applyBorder="1" applyAlignment="1">
      <alignment horizontal="center"/>
    </xf>
    <xf numFmtId="0" fontId="3" fillId="0" borderId="39" xfId="27" applyBorder="1" applyAlignment="1">
      <alignment horizontal="center" vertical="center"/>
    </xf>
    <xf numFmtId="0" fontId="3" fillId="0" borderId="0" xfId="27" applyBorder="1" applyAlignment="1">
      <alignment horizontal="center" vertical="center"/>
    </xf>
    <xf numFmtId="0" fontId="16" fillId="11" borderId="15" xfId="0" applyFont="1" applyFill="1" applyBorder="1" applyAlignment="1">
      <alignment horizontal="center"/>
    </xf>
    <xf numFmtId="0" fontId="16" fillId="11" borderId="2" xfId="0" applyFont="1" applyFill="1" applyBorder="1" applyAlignment="1">
      <alignment horizontal="center"/>
    </xf>
    <xf numFmtId="172" fontId="26" fillId="2" borderId="1" xfId="15" applyNumberFormat="1" applyFont="1" applyFill="1" applyBorder="1" applyAlignment="1">
      <alignment horizontal="center" vertical="center" wrapText="1"/>
    </xf>
    <xf numFmtId="172" fontId="30" fillId="3" borderId="7" xfId="13" quotePrefix="1" applyNumberFormat="1" applyFont="1" applyFill="1" applyBorder="1" applyAlignment="1" applyProtection="1">
      <alignment horizontal="center"/>
      <protection locked="0"/>
    </xf>
    <xf numFmtId="172" fontId="30" fillId="3" borderId="1" xfId="13" applyNumberFormat="1" applyFont="1" applyFill="1" applyBorder="1" applyAlignment="1" applyProtection="1">
      <alignment horizontal="center"/>
      <protection locked="0"/>
    </xf>
    <xf numFmtId="172" fontId="30" fillId="3" borderId="30" xfId="13" applyNumberFormat="1" applyFont="1" applyFill="1" applyBorder="1" applyAlignment="1" applyProtection="1">
      <alignment horizontal="center"/>
      <protection locked="0"/>
    </xf>
    <xf numFmtId="172" fontId="27" fillId="3" borderId="7" xfId="13" applyNumberFormat="1" applyFont="1" applyFill="1" applyBorder="1" applyAlignment="1" applyProtection="1">
      <alignment horizontal="center"/>
      <protection locked="0"/>
    </xf>
    <xf numFmtId="172" fontId="27" fillId="3" borderId="1" xfId="13" applyNumberFormat="1" applyFont="1" applyFill="1" applyBorder="1" applyAlignment="1" applyProtection="1">
      <alignment horizontal="center"/>
      <protection locked="0"/>
    </xf>
    <xf numFmtId="172" fontId="27" fillId="3" borderId="30" xfId="13" applyNumberFormat="1" applyFont="1" applyFill="1" applyBorder="1" applyAlignment="1" applyProtection="1">
      <alignment horizontal="center"/>
      <protection locked="0"/>
    </xf>
    <xf numFmtId="172" fontId="26" fillId="4" borderId="31" xfId="13" applyNumberFormat="1" applyFont="1" applyFill="1" applyBorder="1" applyAlignment="1">
      <alignment horizontal="center"/>
    </xf>
    <xf numFmtId="172" fontId="27" fillId="0" borderId="0" xfId="15" applyNumberFormat="1" applyFont="1" applyAlignment="1">
      <alignment horizontal="center"/>
    </xf>
    <xf numFmtId="172" fontId="27" fillId="0" borderId="0" xfId="12" applyNumberFormat="1" applyFont="1" applyAlignment="1">
      <alignment horizontal="center"/>
    </xf>
  </cellXfs>
  <cellStyles count="30">
    <cellStyle name="Comma 2" xfId="10" xr:uid="{93D9A840-58C3-4F79-A969-96635F2A9967}"/>
    <cellStyle name="Comma 2 2" xfId="13" xr:uid="{B9FE85F6-6E51-46CC-B677-FEAAFD915A9F}"/>
    <cellStyle name="Comma 2 2 2" xfId="29" xr:uid="{9FFF2E73-B2E0-4188-8274-B6D5A0BBAA6B}"/>
    <cellStyle name="Comma 3" xfId="18" xr:uid="{FF776D52-6680-45A2-945E-BD08657CB4E3}"/>
    <cellStyle name="Comma 3 2" xfId="21" xr:uid="{58535232-2266-4B95-9E4C-694A2AB139F2}"/>
    <cellStyle name="Comma 6" xfId="16" xr:uid="{DCED7679-B22F-4A28-A7D8-2E0E6C04F1A3}"/>
    <cellStyle name="Currency" xfId="1" builtinId="4"/>
    <cellStyle name="Currency 2" xfId="5" xr:uid="{97AF8656-EFD4-4EDE-B64D-8853979925A1}"/>
    <cellStyle name="Currency 2 2" xfId="23" xr:uid="{EE71376D-14DD-41AB-8E55-921864A4C02E}"/>
    <cellStyle name="Currency 3" xfId="9" xr:uid="{C6440C72-4E4A-47E9-BC35-6DD10E6E0CA6}"/>
    <cellStyle name="Currency 3 2" xfId="25" xr:uid="{83ADB59D-EF41-45C8-8613-8AB8B6A63C76}"/>
    <cellStyle name="Currency 4" xfId="17" xr:uid="{545098B8-31F4-42D3-B7B8-261CA406B2F2}"/>
    <cellStyle name="Hyperlink" xfId="3" builtinId="8"/>
    <cellStyle name="Normal" xfId="0" builtinId="0"/>
    <cellStyle name="Normal 2" xfId="4" xr:uid="{FA34BA41-2427-4484-A3E3-780BFA3DD8A9}"/>
    <cellStyle name="Normal 2 2" xfId="15" xr:uid="{71ED2199-AFE3-476B-97EC-8CA1B16B255C}"/>
    <cellStyle name="Normal 2 2 2" xfId="27" xr:uid="{46C6F4E0-8DE9-4116-92E7-E3FF9BD2BD36}"/>
    <cellStyle name="Normal 2 3" xfId="22" xr:uid="{1B210221-B7F0-4452-B1C0-D02A7D57E057}"/>
    <cellStyle name="Normal 3" xfId="7" xr:uid="{BC5E9DB0-507A-4600-97CD-A8522D1DC1D7}"/>
    <cellStyle name="Normal 3 3" xfId="12" xr:uid="{C1F1D8D0-E2EA-4252-9855-DA2CC3BB070F}"/>
    <cellStyle name="Normal 4" xfId="11" xr:uid="{43E1C0F9-1F7C-4C5A-93E0-E50710368318}"/>
    <cellStyle name="Normal 4 2" xfId="26" xr:uid="{A5962B19-843C-4A63-9422-6CE7E4C0B3CD}"/>
    <cellStyle name="Normal 5" xfId="14" xr:uid="{80480DA9-37FD-4F4A-AAB7-4AE95C52E18E}"/>
    <cellStyle name="Percent" xfId="2" builtinId="5"/>
    <cellStyle name="Percent 2" xfId="6" xr:uid="{A3B18492-58D7-454D-AF3A-ADA2CB28DE8B}"/>
    <cellStyle name="Percent 2 2" xfId="8" xr:uid="{D79269D7-B898-46EF-8EFE-82779D13D4A8}"/>
    <cellStyle name="Percent 2 2 2" xfId="28" xr:uid="{B0526C31-0C11-4053-B7DF-339BD52E829D}"/>
    <cellStyle name="Percent 2 3" xfId="24" xr:uid="{9EB57A9E-74D1-4DA1-84F0-A768966C4011}"/>
    <cellStyle name="Percent 3" xfId="19" xr:uid="{E72FBB69-A951-490C-9488-459C612DE5FE}"/>
    <cellStyle name="Percent 3 2" xfId="20" xr:uid="{53155299-EB74-4A68-9BD2-FB1F9E018F05}"/>
  </cellStyles>
  <dxfs count="0"/>
  <tableStyles count="0" defaultTableStyle="TableStyleMedium2" defaultPivotStyle="PivotStyleLight16"/>
  <colors>
    <mruColors>
      <color rgb="FFB0B0B0"/>
      <color rgb="FFF4F9F1"/>
      <color rgb="FFE0E0E0"/>
      <color rgb="FFFFF6DD"/>
      <color rgb="FFDBEBD1"/>
      <color rgb="FFE4E4E4"/>
      <color rgb="FFAEAE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438994</xdr:colOff>
      <xdr:row>35</xdr:row>
      <xdr:rowOff>109659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70560" y="396240"/>
          <a:ext cx="8485714" cy="664761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HQW.CFOP.IVEBudgetTemplate@myflfamilies.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8849E-0FF5-45E6-9E28-6B748323A3E7}">
  <sheetPr>
    <pageSetUpPr fitToPage="1"/>
  </sheetPr>
  <dimension ref="A1:N82"/>
  <sheetViews>
    <sheetView tabSelected="1" zoomScale="80" zoomScaleNormal="80" workbookViewId="0">
      <pane ySplit="8" topLeftCell="A9" activePane="bottomLeft" state="frozen"/>
      <selection pane="bottomLeft" sqref="A1:B2"/>
    </sheetView>
  </sheetViews>
  <sheetFormatPr defaultColWidth="10.625" defaultRowHeight="15.75" x14ac:dyDescent="0.25"/>
  <cols>
    <col min="1" max="1" width="21.375" customWidth="1"/>
    <col min="2" max="2" width="66.5" customWidth="1"/>
    <col min="3" max="3" width="19.125" customWidth="1"/>
    <col min="4" max="4" width="19.5" customWidth="1"/>
    <col min="5" max="5" width="17.75" bestFit="1" customWidth="1"/>
    <col min="6" max="6" width="14.75" customWidth="1"/>
    <col min="7" max="7" width="18.125" bestFit="1" customWidth="1"/>
    <col min="8" max="8" width="16" customWidth="1"/>
    <col min="9" max="9" width="28.625" customWidth="1"/>
    <col min="10" max="10" width="10.625" customWidth="1"/>
    <col min="11" max="11" width="14.125" customWidth="1"/>
    <col min="12" max="12" width="18.25" customWidth="1"/>
  </cols>
  <sheetData>
    <row r="1" spans="1:14" ht="19.5" customHeight="1" thickBot="1" x14ac:dyDescent="0.35">
      <c r="A1" s="262" t="s">
        <v>164</v>
      </c>
      <c r="B1" s="263"/>
      <c r="C1" s="271"/>
      <c r="D1" s="271"/>
      <c r="E1" s="271"/>
      <c r="F1" s="90"/>
      <c r="G1" s="91"/>
      <c r="H1" s="91"/>
      <c r="I1" s="91"/>
      <c r="J1" s="91"/>
      <c r="K1" s="91"/>
      <c r="L1" s="91"/>
      <c r="M1" s="11"/>
      <c r="N1" s="14"/>
    </row>
    <row r="2" spans="1:14" ht="18.75" customHeight="1" x14ac:dyDescent="0.3">
      <c r="A2" s="263"/>
      <c r="B2" s="263"/>
      <c r="C2" s="92" t="s">
        <v>83</v>
      </c>
      <c r="D2" s="272"/>
      <c r="E2" s="272"/>
      <c r="F2" s="273"/>
      <c r="G2" s="264" t="s">
        <v>154</v>
      </c>
      <c r="H2" s="265"/>
      <c r="I2" s="266"/>
      <c r="J2" s="93"/>
      <c r="K2" s="94"/>
      <c r="L2" s="95"/>
      <c r="M2" s="12"/>
      <c r="N2" s="14"/>
    </row>
    <row r="3" spans="1:14" ht="18" customHeight="1" x14ac:dyDescent="0.3">
      <c r="A3" s="96" t="s">
        <v>75</v>
      </c>
      <c r="B3" s="27"/>
      <c r="C3" s="92" t="s">
        <v>80</v>
      </c>
      <c r="D3" s="257" t="s">
        <v>19</v>
      </c>
      <c r="E3" s="257"/>
      <c r="F3" s="258"/>
      <c r="G3" s="209" t="s">
        <v>152</v>
      </c>
      <c r="H3" s="267" t="s">
        <v>153</v>
      </c>
      <c r="I3" s="268"/>
      <c r="J3" s="93"/>
      <c r="K3" s="94"/>
      <c r="L3" s="95"/>
      <c r="M3" s="12"/>
      <c r="N3" s="14"/>
    </row>
    <row r="4" spans="1:14" ht="18" customHeight="1" x14ac:dyDescent="0.25">
      <c r="A4" s="97" t="s">
        <v>120</v>
      </c>
      <c r="B4" s="27"/>
      <c r="C4" s="92" t="s">
        <v>81</v>
      </c>
      <c r="D4" s="257" t="s">
        <v>11</v>
      </c>
      <c r="E4" s="257"/>
      <c r="F4" s="258"/>
      <c r="G4" s="209" t="s">
        <v>38</v>
      </c>
      <c r="H4" s="210" t="s">
        <v>155</v>
      </c>
      <c r="I4" s="211"/>
      <c r="J4" s="93"/>
      <c r="K4" s="94"/>
      <c r="L4" s="13"/>
      <c r="M4" s="13"/>
      <c r="N4" s="14"/>
    </row>
    <row r="5" spans="1:14" ht="21.6" customHeight="1" thickBot="1" x14ac:dyDescent="0.3">
      <c r="A5" s="97" t="s">
        <v>65</v>
      </c>
      <c r="B5" s="28"/>
      <c r="C5" s="97" t="s">
        <v>21</v>
      </c>
      <c r="D5" s="259"/>
      <c r="E5" s="259"/>
      <c r="F5" s="165"/>
      <c r="G5" s="212" t="s">
        <v>62</v>
      </c>
      <c r="H5" s="260"/>
      <c r="I5" s="261"/>
      <c r="J5" s="93"/>
      <c r="K5" s="94"/>
      <c r="L5" s="95"/>
      <c r="M5" s="178"/>
      <c r="N5" s="14"/>
    </row>
    <row r="6" spans="1:14" ht="18" customHeight="1" x14ac:dyDescent="0.25">
      <c r="A6" s="97" t="s">
        <v>64</v>
      </c>
      <c r="B6" s="29"/>
      <c r="C6" s="92" t="s">
        <v>39</v>
      </c>
      <c r="D6" s="99" t="s">
        <v>40</v>
      </c>
      <c r="E6" s="206"/>
      <c r="F6" s="98"/>
      <c r="G6" s="90"/>
      <c r="H6" s="90"/>
      <c r="I6" s="90"/>
      <c r="J6" s="93"/>
      <c r="K6" s="94"/>
      <c r="L6" s="100"/>
      <c r="M6" s="16"/>
      <c r="N6" s="14"/>
    </row>
    <row r="7" spans="1:14" ht="18" customHeight="1" thickBot="1" x14ac:dyDescent="0.3">
      <c r="A7" s="97" t="s">
        <v>63</v>
      </c>
      <c r="B7" s="30"/>
      <c r="C7" s="92"/>
      <c r="D7" s="99" t="s">
        <v>41</v>
      </c>
      <c r="E7" s="206"/>
      <c r="F7" s="98"/>
      <c r="G7" s="90"/>
      <c r="H7" s="90"/>
      <c r="I7" s="90"/>
      <c r="J7" s="90"/>
      <c r="K7" s="93"/>
      <c r="L7" s="93"/>
      <c r="M7" s="14"/>
      <c r="N7" s="14"/>
    </row>
    <row r="8" spans="1:14" ht="48" thickBot="1" x14ac:dyDescent="0.3">
      <c r="A8" s="90"/>
      <c r="B8" s="200" t="s">
        <v>150</v>
      </c>
      <c r="C8" s="101" t="s">
        <v>3</v>
      </c>
      <c r="D8" s="179" t="s">
        <v>0</v>
      </c>
      <c r="E8" s="102" t="s">
        <v>1</v>
      </c>
      <c r="F8" s="102" t="s">
        <v>6</v>
      </c>
      <c r="G8" s="102" t="s">
        <v>7</v>
      </c>
      <c r="H8" s="103" t="s">
        <v>5</v>
      </c>
      <c r="I8" s="104" t="s">
        <v>33</v>
      </c>
      <c r="J8" s="90"/>
      <c r="K8" s="93"/>
      <c r="L8" s="93"/>
      <c r="M8" s="14"/>
      <c r="N8" s="15"/>
    </row>
    <row r="9" spans="1:14" ht="16.5" thickBot="1" x14ac:dyDescent="0.3">
      <c r="A9" s="238" t="s">
        <v>31</v>
      </c>
      <c r="B9" s="239"/>
      <c r="C9" s="105"/>
      <c r="D9" s="106"/>
      <c r="E9" s="106"/>
      <c r="F9" s="106"/>
      <c r="G9" s="106"/>
      <c r="H9" s="106"/>
      <c r="I9" s="107"/>
      <c r="J9" s="90"/>
      <c r="K9" s="90"/>
      <c r="L9" s="90"/>
    </row>
    <row r="10" spans="1:14" x14ac:dyDescent="0.25">
      <c r="A10" s="108" t="s">
        <v>22</v>
      </c>
      <c r="B10" s="109" t="s">
        <v>30</v>
      </c>
      <c r="C10" s="110"/>
      <c r="D10" s="110"/>
      <c r="E10" s="110"/>
      <c r="F10" s="110"/>
      <c r="G10" s="110"/>
      <c r="H10" s="110"/>
      <c r="I10" s="111"/>
      <c r="J10" s="90"/>
      <c r="K10" s="90"/>
      <c r="L10" s="90"/>
    </row>
    <row r="11" spans="1:14" ht="16.5" thickBot="1" x14ac:dyDescent="0.3">
      <c r="A11" s="112">
        <f>SUM('Personnel Outline'!E5:E35)</f>
        <v>0</v>
      </c>
      <c r="B11" s="113" t="s">
        <v>23</v>
      </c>
      <c r="C11" s="85">
        <f>'Personnel Outline'!F60</f>
        <v>0</v>
      </c>
      <c r="D11" s="80">
        <f>C11</f>
        <v>0</v>
      </c>
      <c r="E11" s="120"/>
      <c r="F11" s="120"/>
      <c r="G11" s="120"/>
      <c r="H11" s="120"/>
      <c r="I11" s="2">
        <f>ROUND(SUM(C11-D11-E11-F11-G11-H11),0)</f>
        <v>0</v>
      </c>
      <c r="J11" s="90"/>
      <c r="K11" s="90"/>
      <c r="L11" s="90"/>
    </row>
    <row r="12" spans="1:14" x14ac:dyDescent="0.25">
      <c r="A12" s="114"/>
      <c r="B12" s="113" t="s">
        <v>24</v>
      </c>
      <c r="C12" s="85">
        <f>'Personnel Outline'!M60</f>
        <v>0</v>
      </c>
      <c r="D12" s="81">
        <f>C12</f>
        <v>0</v>
      </c>
      <c r="E12" s="120"/>
      <c r="F12" s="120"/>
      <c r="G12" s="120"/>
      <c r="H12" s="120"/>
      <c r="I12" s="4">
        <f>ROUND(SUM(C12-D12-E12-F12-G12-H12),0)</f>
        <v>0</v>
      </c>
      <c r="J12" s="90"/>
      <c r="K12" s="90"/>
      <c r="L12" s="90"/>
    </row>
    <row r="13" spans="1:14" x14ac:dyDescent="0.25">
      <c r="A13" s="114"/>
      <c r="B13" s="115" t="s">
        <v>36</v>
      </c>
      <c r="C13" s="116"/>
      <c r="D13" s="117"/>
      <c r="E13" s="117"/>
      <c r="F13" s="117"/>
      <c r="G13" s="117"/>
      <c r="H13" s="117"/>
      <c r="I13" s="118"/>
      <c r="J13" s="90"/>
      <c r="K13" s="90"/>
      <c r="L13" s="90"/>
    </row>
    <row r="14" spans="1:14" x14ac:dyDescent="0.25">
      <c r="A14" s="114"/>
      <c r="B14" s="119" t="s">
        <v>85</v>
      </c>
      <c r="C14" s="17">
        <v>0</v>
      </c>
      <c r="D14" s="171">
        <f>C14</f>
        <v>0</v>
      </c>
      <c r="E14" s="120"/>
      <c r="F14" s="120"/>
      <c r="G14" s="120"/>
      <c r="H14" s="120"/>
      <c r="I14" s="2">
        <f t="shared" ref="I14:I27" si="0">ROUND(SUM(C14-D14-E14-F14-G14-H14),0)</f>
        <v>0</v>
      </c>
      <c r="J14" s="90"/>
      <c r="K14" s="90"/>
      <c r="L14" s="90"/>
    </row>
    <row r="15" spans="1:14" ht="17.850000000000001" customHeight="1" x14ac:dyDescent="0.25">
      <c r="A15" s="114"/>
      <c r="B15" s="119" t="s">
        <v>105</v>
      </c>
      <c r="C15" s="17">
        <v>0</v>
      </c>
      <c r="D15" s="121"/>
      <c r="E15" s="172">
        <f>C15</f>
        <v>0</v>
      </c>
      <c r="F15" s="120"/>
      <c r="G15" s="120"/>
      <c r="H15" s="120"/>
      <c r="I15" s="2">
        <f t="shared" si="0"/>
        <v>0</v>
      </c>
      <c r="J15" s="90"/>
      <c r="K15" s="90"/>
      <c r="L15" s="90"/>
    </row>
    <row r="16" spans="1:14" x14ac:dyDescent="0.25">
      <c r="A16" s="114"/>
      <c r="B16" s="122" t="s">
        <v>70</v>
      </c>
      <c r="C16" s="17">
        <v>0</v>
      </c>
      <c r="D16" s="120"/>
      <c r="E16" s="120"/>
      <c r="F16" s="120"/>
      <c r="G16" s="172">
        <f>C16</f>
        <v>0</v>
      </c>
      <c r="H16" s="120"/>
      <c r="I16" s="2">
        <f t="shared" si="0"/>
        <v>0</v>
      </c>
      <c r="J16" s="90"/>
      <c r="K16" s="90"/>
      <c r="L16" s="90"/>
    </row>
    <row r="17" spans="1:12" x14ac:dyDescent="0.25">
      <c r="A17" s="114"/>
      <c r="B17" s="122" t="s">
        <v>28</v>
      </c>
      <c r="C17" s="17">
        <v>0</v>
      </c>
      <c r="D17" s="171">
        <f>C17</f>
        <v>0</v>
      </c>
      <c r="E17" s="120"/>
      <c r="F17" s="120"/>
      <c r="G17" s="120"/>
      <c r="H17" s="120"/>
      <c r="I17" s="3">
        <f t="shared" si="0"/>
        <v>0</v>
      </c>
      <c r="J17" s="90"/>
      <c r="K17" s="90"/>
      <c r="L17" s="90"/>
    </row>
    <row r="18" spans="1:12" x14ac:dyDescent="0.25">
      <c r="A18" s="114"/>
      <c r="B18" s="122" t="s">
        <v>71</v>
      </c>
      <c r="C18" s="17">
        <v>0</v>
      </c>
      <c r="D18" s="121"/>
      <c r="E18" s="120"/>
      <c r="F18" s="120"/>
      <c r="G18" s="120"/>
      <c r="H18" s="172">
        <f>C18</f>
        <v>0</v>
      </c>
      <c r="I18" s="2">
        <f t="shared" si="0"/>
        <v>0</v>
      </c>
      <c r="J18" s="90"/>
      <c r="K18" s="90"/>
      <c r="L18" s="90"/>
    </row>
    <row r="19" spans="1:12" x14ac:dyDescent="0.25">
      <c r="A19" s="114"/>
      <c r="B19" s="123" t="s">
        <v>42</v>
      </c>
      <c r="C19" s="17">
        <v>0</v>
      </c>
      <c r="D19" s="171">
        <f>C19</f>
        <v>0</v>
      </c>
      <c r="E19" s="120"/>
      <c r="F19" s="120"/>
      <c r="G19" s="120"/>
      <c r="H19" s="120"/>
      <c r="I19" s="2">
        <f t="shared" si="0"/>
        <v>0</v>
      </c>
      <c r="J19" s="90"/>
      <c r="K19" s="90"/>
      <c r="L19" s="90"/>
    </row>
    <row r="20" spans="1:12" x14ac:dyDescent="0.25">
      <c r="A20" s="114"/>
      <c r="B20" s="124" t="s">
        <v>26</v>
      </c>
      <c r="C20" s="17">
        <v>0</v>
      </c>
      <c r="D20" s="171">
        <f>C20</f>
        <v>0</v>
      </c>
      <c r="E20" s="120"/>
      <c r="F20" s="120"/>
      <c r="G20" s="120"/>
      <c r="H20" s="120"/>
      <c r="I20" s="2">
        <f t="shared" si="0"/>
        <v>0</v>
      </c>
      <c r="J20" s="90"/>
      <c r="K20" s="90"/>
      <c r="L20" s="90"/>
    </row>
    <row r="21" spans="1:12" x14ac:dyDescent="0.25">
      <c r="A21" s="114"/>
      <c r="B21" s="124" t="s">
        <v>43</v>
      </c>
      <c r="C21" s="17">
        <v>0</v>
      </c>
      <c r="D21" s="171">
        <f>C21</f>
        <v>0</v>
      </c>
      <c r="E21" s="120"/>
      <c r="F21" s="120"/>
      <c r="G21" s="120"/>
      <c r="H21" s="120"/>
      <c r="I21" s="2">
        <f t="shared" si="0"/>
        <v>0</v>
      </c>
      <c r="J21" s="90"/>
      <c r="K21" s="90"/>
      <c r="L21" s="90"/>
    </row>
    <row r="22" spans="1:12" x14ac:dyDescent="0.25">
      <c r="A22" s="114"/>
      <c r="B22" s="124" t="s">
        <v>72</v>
      </c>
      <c r="C22" s="17">
        <v>0</v>
      </c>
      <c r="D22" s="171">
        <f>C22</f>
        <v>0</v>
      </c>
      <c r="E22" s="120"/>
      <c r="F22" s="120"/>
      <c r="G22" s="120"/>
      <c r="H22" s="120"/>
      <c r="I22" s="2">
        <f t="shared" si="0"/>
        <v>0</v>
      </c>
      <c r="J22" s="90"/>
      <c r="K22" s="90"/>
      <c r="L22" s="90"/>
    </row>
    <row r="23" spans="1:12" x14ac:dyDescent="0.25">
      <c r="A23" s="114"/>
      <c r="B23" s="24" t="s">
        <v>29</v>
      </c>
      <c r="C23" s="17">
        <v>0</v>
      </c>
      <c r="D23" s="166">
        <v>0</v>
      </c>
      <c r="E23" s="166">
        <v>0</v>
      </c>
      <c r="F23" s="168">
        <v>0</v>
      </c>
      <c r="G23" s="168">
        <v>0</v>
      </c>
      <c r="H23" s="168">
        <v>0</v>
      </c>
      <c r="I23" s="2">
        <f t="shared" si="0"/>
        <v>0</v>
      </c>
      <c r="J23" s="90"/>
      <c r="K23" s="90"/>
      <c r="L23" s="90"/>
    </row>
    <row r="24" spans="1:12" x14ac:dyDescent="0.25">
      <c r="A24" s="114"/>
      <c r="B24" s="24" t="s">
        <v>29</v>
      </c>
      <c r="C24" s="17">
        <v>0</v>
      </c>
      <c r="D24" s="166">
        <v>0</v>
      </c>
      <c r="E24" s="166">
        <v>0</v>
      </c>
      <c r="F24" s="168">
        <v>0</v>
      </c>
      <c r="G24" s="168">
        <v>0</v>
      </c>
      <c r="H24" s="168">
        <v>0</v>
      </c>
      <c r="I24" s="2">
        <f t="shared" si="0"/>
        <v>0</v>
      </c>
      <c r="J24" s="90"/>
      <c r="K24" s="90"/>
      <c r="L24" s="90"/>
    </row>
    <row r="25" spans="1:12" x14ac:dyDescent="0.25">
      <c r="A25" s="114"/>
      <c r="B25" s="24" t="s">
        <v>29</v>
      </c>
      <c r="C25" s="17">
        <v>0</v>
      </c>
      <c r="D25" s="166">
        <v>0</v>
      </c>
      <c r="E25" s="166">
        <v>0</v>
      </c>
      <c r="F25" s="168">
        <v>0</v>
      </c>
      <c r="G25" s="168">
        <v>0</v>
      </c>
      <c r="H25" s="168">
        <v>0</v>
      </c>
      <c r="I25" s="2">
        <f t="shared" si="0"/>
        <v>0</v>
      </c>
      <c r="J25" s="90"/>
      <c r="K25" s="90"/>
      <c r="L25" s="90"/>
    </row>
    <row r="26" spans="1:12" x14ac:dyDescent="0.25">
      <c r="A26" s="114"/>
      <c r="B26" s="24" t="s">
        <v>29</v>
      </c>
      <c r="C26" s="18">
        <v>0</v>
      </c>
      <c r="D26" s="167">
        <v>0</v>
      </c>
      <c r="E26" s="167">
        <v>0</v>
      </c>
      <c r="F26" s="169">
        <v>0</v>
      </c>
      <c r="G26" s="169">
        <v>0</v>
      </c>
      <c r="H26" s="169">
        <v>0</v>
      </c>
      <c r="I26" s="4">
        <f t="shared" si="0"/>
        <v>0</v>
      </c>
      <c r="J26" s="90"/>
      <c r="K26" s="90"/>
      <c r="L26" s="90"/>
    </row>
    <row r="27" spans="1:12" x14ac:dyDescent="0.25">
      <c r="A27" s="114"/>
      <c r="B27" s="25" t="s">
        <v>29</v>
      </c>
      <c r="C27" s="18">
        <v>0</v>
      </c>
      <c r="D27" s="167">
        <v>0</v>
      </c>
      <c r="E27" s="167">
        <v>0</v>
      </c>
      <c r="F27" s="169">
        <v>0</v>
      </c>
      <c r="G27" s="169">
        <v>0</v>
      </c>
      <c r="H27" s="169">
        <v>0</v>
      </c>
      <c r="I27" s="4">
        <f t="shared" si="0"/>
        <v>0</v>
      </c>
      <c r="J27" s="90"/>
      <c r="K27" s="90"/>
      <c r="L27" s="90"/>
    </row>
    <row r="28" spans="1:12" x14ac:dyDescent="0.25">
      <c r="A28" s="114"/>
      <c r="B28" s="115" t="s">
        <v>25</v>
      </c>
      <c r="C28" s="116"/>
      <c r="D28" s="117"/>
      <c r="E28" s="117"/>
      <c r="F28" s="117"/>
      <c r="G28" s="117"/>
      <c r="H28" s="117"/>
      <c r="I28" s="118"/>
      <c r="J28" s="90"/>
      <c r="K28" s="90"/>
      <c r="L28" s="90"/>
    </row>
    <row r="29" spans="1:12" x14ac:dyDescent="0.25">
      <c r="A29" s="114"/>
      <c r="B29" s="26" t="s">
        <v>47</v>
      </c>
      <c r="C29" s="17">
        <v>0</v>
      </c>
      <c r="D29" s="166">
        <v>0</v>
      </c>
      <c r="E29" s="166">
        <v>0</v>
      </c>
      <c r="F29" s="168">
        <v>0</v>
      </c>
      <c r="G29" s="168">
        <v>0</v>
      </c>
      <c r="H29" s="168">
        <v>0</v>
      </c>
      <c r="I29" s="2">
        <f>ROUND(SUM(C29-D29-E29-F29-G29-H29),0)</f>
        <v>0</v>
      </c>
      <c r="J29" s="90"/>
      <c r="K29" s="90"/>
      <c r="L29" s="90"/>
    </row>
    <row r="30" spans="1:12" x14ac:dyDescent="0.25">
      <c r="A30" s="114"/>
      <c r="B30" s="26" t="s">
        <v>47</v>
      </c>
      <c r="C30" s="17">
        <v>0</v>
      </c>
      <c r="D30" s="166">
        <v>0</v>
      </c>
      <c r="E30" s="166">
        <v>0</v>
      </c>
      <c r="F30" s="168">
        <v>0</v>
      </c>
      <c r="G30" s="168">
        <v>0</v>
      </c>
      <c r="H30" s="168">
        <v>0</v>
      </c>
      <c r="I30" s="2">
        <f>ROUND(SUM(C30-D30-E30-F30-G30-H30),0)</f>
        <v>0</v>
      </c>
      <c r="J30" s="90"/>
      <c r="K30" s="90"/>
      <c r="L30" s="90"/>
    </row>
    <row r="31" spans="1:12" x14ac:dyDescent="0.25">
      <c r="A31" s="114"/>
      <c r="B31" s="26" t="s">
        <v>47</v>
      </c>
      <c r="C31" s="17">
        <v>0</v>
      </c>
      <c r="D31" s="166">
        <v>0</v>
      </c>
      <c r="E31" s="166">
        <v>0</v>
      </c>
      <c r="F31" s="168">
        <v>0</v>
      </c>
      <c r="G31" s="168">
        <v>0</v>
      </c>
      <c r="H31" s="168">
        <v>0</v>
      </c>
      <c r="I31" s="2">
        <f>ROUND(SUM(C31-D31-E31-F31-G31-H31),0)</f>
        <v>0</v>
      </c>
      <c r="J31" s="90"/>
      <c r="K31" s="90"/>
      <c r="L31" s="90"/>
    </row>
    <row r="32" spans="1:12" ht="16.5" thickBot="1" x14ac:dyDescent="0.3">
      <c r="A32" s="114"/>
      <c r="B32" s="26" t="s">
        <v>47</v>
      </c>
      <c r="C32" s="17">
        <v>0</v>
      </c>
      <c r="D32" s="166">
        <v>0</v>
      </c>
      <c r="E32" s="166">
        <v>0</v>
      </c>
      <c r="F32" s="168">
        <v>0</v>
      </c>
      <c r="G32" s="168">
        <v>0</v>
      </c>
      <c r="H32" s="168">
        <v>0</v>
      </c>
      <c r="I32" s="2">
        <f>ROUND(SUM(C32-D32-E32-F32-G32-H32),0)</f>
        <v>0</v>
      </c>
      <c r="J32" s="90"/>
      <c r="K32" s="90"/>
      <c r="L32" s="90"/>
    </row>
    <row r="33" spans="1:12" ht="16.149999999999999" customHeight="1" thickBot="1" x14ac:dyDescent="0.3">
      <c r="A33" s="125" t="s">
        <v>34</v>
      </c>
      <c r="B33" s="126"/>
      <c r="C33" s="126"/>
      <c r="D33" s="106"/>
      <c r="E33" s="106"/>
      <c r="F33" s="106"/>
      <c r="G33" s="106"/>
      <c r="H33" s="106"/>
      <c r="I33" s="106"/>
      <c r="J33" s="90"/>
      <c r="K33" s="90"/>
      <c r="L33" s="127"/>
    </row>
    <row r="34" spans="1:12" ht="15.75" customHeight="1" x14ac:dyDescent="0.25">
      <c r="A34" s="114"/>
      <c r="B34" s="128" t="s">
        <v>66</v>
      </c>
      <c r="C34" s="19">
        <v>0</v>
      </c>
      <c r="D34" s="78" t="e">
        <f>IF($L$41=100,C34, (C34*$L$41))</f>
        <v>#DIV/0!</v>
      </c>
      <c r="E34" s="120"/>
      <c r="F34" s="79" t="e">
        <f>IF(C34=D34,0, (C34*$L$44))</f>
        <v>#DIV/0!</v>
      </c>
      <c r="G34" s="79" t="e">
        <f t="shared" ref="G34:G43" si="1">IF(C34=D34,0,(C34*$L$45))</f>
        <v>#DIV/0!</v>
      </c>
      <c r="H34" s="79" t="e">
        <f t="shared" ref="H34:H43" si="2">IF(C34=D34,0,(C34*$L$43))</f>
        <v>#DIV/0!</v>
      </c>
      <c r="I34" s="5" t="e">
        <f t="shared" ref="I34:I43" si="3">ROUND(SUM(C34-D34-E34-F34-G34-H34),0)</f>
        <v>#DIV/0!</v>
      </c>
      <c r="J34" s="271"/>
      <c r="K34" s="271"/>
      <c r="L34" s="127"/>
    </row>
    <row r="35" spans="1:12" x14ac:dyDescent="0.25">
      <c r="A35" s="114"/>
      <c r="B35" s="128" t="s">
        <v>67</v>
      </c>
      <c r="C35" s="20">
        <v>0</v>
      </c>
      <c r="D35" s="78" t="e">
        <f>IF($L$41=100,C35, (C35*$L$41))</f>
        <v>#DIV/0!</v>
      </c>
      <c r="E35" s="120"/>
      <c r="F35" s="79" t="e">
        <f>IF(C35=D35,0, (C35*$L$44))</f>
        <v>#DIV/0!</v>
      </c>
      <c r="G35" s="79" t="e">
        <f t="shared" si="1"/>
        <v>#DIV/0!</v>
      </c>
      <c r="H35" s="79" t="e">
        <f t="shared" si="2"/>
        <v>#DIV/0!</v>
      </c>
      <c r="I35" s="5" t="e">
        <f t="shared" si="3"/>
        <v>#DIV/0!</v>
      </c>
      <c r="J35" s="129"/>
      <c r="K35" s="129"/>
      <c r="L35" s="127"/>
    </row>
    <row r="36" spans="1:12" x14ac:dyDescent="0.25">
      <c r="A36" s="114"/>
      <c r="B36" s="128" t="s">
        <v>68</v>
      </c>
      <c r="C36" s="20">
        <v>0</v>
      </c>
      <c r="D36" s="78" t="e">
        <f t="shared" ref="D36:D43" si="4">IF($L$41=100,C36, (C36*$L$41))</f>
        <v>#DIV/0!</v>
      </c>
      <c r="E36" s="120"/>
      <c r="F36" s="79" t="e">
        <f t="shared" ref="F36:F43" si="5">IF(C36=D36,0, (C36*$L$44))</f>
        <v>#DIV/0!</v>
      </c>
      <c r="G36" s="79" t="e">
        <f t="shared" si="1"/>
        <v>#DIV/0!</v>
      </c>
      <c r="H36" s="79" t="e">
        <f t="shared" si="2"/>
        <v>#DIV/0!</v>
      </c>
      <c r="I36" s="5" t="e">
        <f t="shared" si="3"/>
        <v>#DIV/0!</v>
      </c>
      <c r="J36" s="129"/>
      <c r="K36" s="129"/>
      <c r="L36" s="127"/>
    </row>
    <row r="37" spans="1:12" ht="16.5" thickBot="1" x14ac:dyDescent="0.3">
      <c r="A37" s="114"/>
      <c r="B37" s="128" t="s">
        <v>69</v>
      </c>
      <c r="C37" s="20">
        <v>0</v>
      </c>
      <c r="D37" s="78" t="e">
        <f t="shared" si="4"/>
        <v>#DIV/0!</v>
      </c>
      <c r="E37" s="120"/>
      <c r="F37" s="79" t="e">
        <f t="shared" si="5"/>
        <v>#DIV/0!</v>
      </c>
      <c r="G37" s="79" t="e">
        <f t="shared" si="1"/>
        <v>#DIV/0!</v>
      </c>
      <c r="H37" s="79" t="e">
        <f t="shared" si="2"/>
        <v>#DIV/0!</v>
      </c>
      <c r="I37" s="5" t="e">
        <f t="shared" si="3"/>
        <v>#DIV/0!</v>
      </c>
      <c r="J37" s="129"/>
      <c r="K37" s="129"/>
      <c r="L37" s="127"/>
    </row>
    <row r="38" spans="1:12" x14ac:dyDescent="0.25">
      <c r="A38" s="114"/>
      <c r="B38" s="128" t="s">
        <v>48</v>
      </c>
      <c r="C38" s="20">
        <v>0</v>
      </c>
      <c r="D38" s="78" t="e">
        <f t="shared" si="4"/>
        <v>#DIV/0!</v>
      </c>
      <c r="E38" s="120"/>
      <c r="F38" s="79" t="e">
        <f t="shared" si="5"/>
        <v>#DIV/0!</v>
      </c>
      <c r="G38" s="79" t="e">
        <f t="shared" si="1"/>
        <v>#DIV/0!</v>
      </c>
      <c r="H38" s="79" t="e">
        <f t="shared" si="2"/>
        <v>#DIV/0!</v>
      </c>
      <c r="I38" s="86" t="e">
        <f t="shared" si="3"/>
        <v>#DIV/0!</v>
      </c>
      <c r="J38" s="130"/>
      <c r="K38" s="131"/>
      <c r="L38" s="254" t="s">
        <v>57</v>
      </c>
    </row>
    <row r="39" spans="1:12" x14ac:dyDescent="0.25">
      <c r="A39" s="114"/>
      <c r="B39" s="128" t="s">
        <v>51</v>
      </c>
      <c r="C39" s="20">
        <v>0</v>
      </c>
      <c r="D39" s="78" t="e">
        <f t="shared" si="4"/>
        <v>#DIV/0!</v>
      </c>
      <c r="E39" s="120"/>
      <c r="F39" s="79" t="e">
        <f t="shared" si="5"/>
        <v>#DIV/0!</v>
      </c>
      <c r="G39" s="79" t="e">
        <f t="shared" si="1"/>
        <v>#DIV/0!</v>
      </c>
      <c r="H39" s="79" t="e">
        <f t="shared" si="2"/>
        <v>#DIV/0!</v>
      </c>
      <c r="I39" s="86" t="e">
        <f t="shared" si="3"/>
        <v>#DIV/0!</v>
      </c>
      <c r="J39" s="132"/>
      <c r="K39" s="98"/>
      <c r="L39" s="255"/>
    </row>
    <row r="40" spans="1:12" x14ac:dyDescent="0.25">
      <c r="A40" s="114"/>
      <c r="B40" s="122" t="s">
        <v>32</v>
      </c>
      <c r="C40" s="17">
        <v>0</v>
      </c>
      <c r="D40" s="78" t="e">
        <f t="shared" si="4"/>
        <v>#DIV/0!</v>
      </c>
      <c r="E40" s="120"/>
      <c r="F40" s="79" t="e">
        <f t="shared" si="5"/>
        <v>#DIV/0!</v>
      </c>
      <c r="G40" s="79" t="e">
        <f t="shared" si="1"/>
        <v>#DIV/0!</v>
      </c>
      <c r="H40" s="79" t="e">
        <f t="shared" si="2"/>
        <v>#DIV/0!</v>
      </c>
      <c r="I40" s="86" t="e">
        <f t="shared" si="3"/>
        <v>#DIV/0!</v>
      </c>
      <c r="J40" s="269" t="s">
        <v>73</v>
      </c>
      <c r="K40" s="270"/>
      <c r="L40" s="256"/>
    </row>
    <row r="41" spans="1:12" x14ac:dyDescent="0.25">
      <c r="A41" s="114"/>
      <c r="B41" s="24" t="s">
        <v>29</v>
      </c>
      <c r="C41" s="17">
        <v>0</v>
      </c>
      <c r="D41" s="80" t="e">
        <f t="shared" si="4"/>
        <v>#DIV/0!</v>
      </c>
      <c r="E41" s="120"/>
      <c r="F41" s="79" t="e">
        <f t="shared" si="5"/>
        <v>#DIV/0!</v>
      </c>
      <c r="G41" s="79" t="e">
        <f t="shared" si="1"/>
        <v>#DIV/0!</v>
      </c>
      <c r="H41" s="79" t="e">
        <f t="shared" si="2"/>
        <v>#DIV/0!</v>
      </c>
      <c r="I41" s="86" t="e">
        <f t="shared" si="3"/>
        <v>#DIV/0!</v>
      </c>
      <c r="J41" s="132" t="s">
        <v>76</v>
      </c>
      <c r="K41" s="33">
        <f>D11+D12+D46+D47</f>
        <v>0</v>
      </c>
      <c r="L41" s="133" t="e">
        <f>K41/K47</f>
        <v>#DIV/0!</v>
      </c>
    </row>
    <row r="42" spans="1:12" x14ac:dyDescent="0.25">
      <c r="A42" s="114"/>
      <c r="B42" s="24" t="s">
        <v>29</v>
      </c>
      <c r="C42" s="18">
        <v>0</v>
      </c>
      <c r="D42" s="81" t="e">
        <f t="shared" si="4"/>
        <v>#DIV/0!</v>
      </c>
      <c r="E42" s="120"/>
      <c r="F42" s="82" t="e">
        <f t="shared" si="5"/>
        <v>#DIV/0!</v>
      </c>
      <c r="G42" s="82" t="e">
        <f t="shared" si="1"/>
        <v>#DIV/0!</v>
      </c>
      <c r="H42" s="82" t="e">
        <f t="shared" si="2"/>
        <v>#DIV/0!</v>
      </c>
      <c r="I42" s="86" t="e">
        <f t="shared" si="3"/>
        <v>#DIV/0!</v>
      </c>
      <c r="J42" s="132" t="s">
        <v>77</v>
      </c>
      <c r="K42" s="33">
        <f>E11+E12+E46+E47</f>
        <v>0</v>
      </c>
      <c r="L42" s="133" t="e">
        <f>K42/K47</f>
        <v>#DIV/0!</v>
      </c>
    </row>
    <row r="43" spans="1:12" ht="16.5" thickBot="1" x14ac:dyDescent="0.3">
      <c r="A43" s="114"/>
      <c r="B43" s="25" t="s">
        <v>29</v>
      </c>
      <c r="C43" s="21">
        <v>0</v>
      </c>
      <c r="D43" s="81" t="e">
        <f t="shared" si="4"/>
        <v>#DIV/0!</v>
      </c>
      <c r="E43" s="120"/>
      <c r="F43" s="82" t="e">
        <f t="shared" si="5"/>
        <v>#DIV/0!</v>
      </c>
      <c r="G43" s="82" t="e">
        <f t="shared" si="1"/>
        <v>#DIV/0!</v>
      </c>
      <c r="H43" s="82" t="e">
        <f t="shared" si="2"/>
        <v>#DIV/0!</v>
      </c>
      <c r="I43" s="86" t="e">
        <f t="shared" si="3"/>
        <v>#DIV/0!</v>
      </c>
      <c r="J43" s="132" t="s">
        <v>74</v>
      </c>
      <c r="K43" s="33">
        <f>H11+H12+H46+H47+H49+H50</f>
        <v>0</v>
      </c>
      <c r="L43" s="133" t="e">
        <f>K43/K47</f>
        <v>#DIV/0!</v>
      </c>
    </row>
    <row r="44" spans="1:12" ht="16.5" thickBot="1" x14ac:dyDescent="0.3">
      <c r="A44" s="125" t="s">
        <v>35</v>
      </c>
      <c r="B44" s="134"/>
      <c r="C44" s="105"/>
      <c r="D44" s="106"/>
      <c r="E44" s="106"/>
      <c r="F44" s="106"/>
      <c r="G44" s="106"/>
      <c r="H44" s="106"/>
      <c r="I44" s="106"/>
      <c r="J44" s="132" t="s">
        <v>61</v>
      </c>
      <c r="K44" s="33">
        <f>F11+F12+F46+F47+F49+F50</f>
        <v>0</v>
      </c>
      <c r="L44" s="133" t="e">
        <f>K44/K47</f>
        <v>#DIV/0!</v>
      </c>
    </row>
    <row r="45" spans="1:12" x14ac:dyDescent="0.25">
      <c r="A45" s="135" t="s">
        <v>22</v>
      </c>
      <c r="B45" s="136" t="s">
        <v>44</v>
      </c>
      <c r="C45" s="137"/>
      <c r="D45" s="110"/>
      <c r="E45" s="110"/>
      <c r="F45" s="110"/>
      <c r="G45" s="110"/>
      <c r="H45" s="110"/>
      <c r="I45" s="110"/>
      <c r="J45" s="132" t="s">
        <v>53</v>
      </c>
      <c r="K45" s="33">
        <f>G11+G12+G46+G47+G49+G50</f>
        <v>0</v>
      </c>
      <c r="L45" s="133" t="e">
        <f>K45/K47</f>
        <v>#DIV/0!</v>
      </c>
    </row>
    <row r="46" spans="1:12" ht="16.5" thickBot="1" x14ac:dyDescent="0.3">
      <c r="A46" s="112">
        <f>SUM('Personnel Outline'!E37:E46,'Personnel Outline'!E48:E50,'Personnel Outline'!E52:E55,'Personnel Outline'!E57:E58)</f>
        <v>0</v>
      </c>
      <c r="B46" s="113" t="s">
        <v>23</v>
      </c>
      <c r="C46" s="138">
        <f>'Personnel Outline'!F61</f>
        <v>0</v>
      </c>
      <c r="D46" s="80">
        <f>C46</f>
        <v>0</v>
      </c>
      <c r="E46" s="120"/>
      <c r="F46" s="120"/>
      <c r="G46" s="120"/>
      <c r="H46" s="120"/>
      <c r="I46" s="87">
        <f>ROUND(SUM(C46-D46-E46-F46-G46-H46),0)</f>
        <v>0</v>
      </c>
      <c r="J46" s="132" t="s">
        <v>78</v>
      </c>
      <c r="K46" s="33">
        <f>I11+I12+I46+I47+I49+I50</f>
        <v>0</v>
      </c>
      <c r="L46" s="133" t="e">
        <f>L47-L41-L42-L43-L44-L45</f>
        <v>#DIV/0!</v>
      </c>
    </row>
    <row r="47" spans="1:12" ht="16.5" thickBot="1" x14ac:dyDescent="0.3">
      <c r="A47" s="114"/>
      <c r="B47" s="113" t="s">
        <v>24</v>
      </c>
      <c r="C47" s="139">
        <f>'Personnel Outline'!M61</f>
        <v>0</v>
      </c>
      <c r="D47" s="81">
        <f>C47</f>
        <v>0</v>
      </c>
      <c r="E47" s="120"/>
      <c r="F47" s="120"/>
      <c r="G47" s="120"/>
      <c r="H47" s="120"/>
      <c r="I47" s="88">
        <f>ROUND(SUM(C47-D47-E47-F47-G47-H47),0)</f>
        <v>0</v>
      </c>
      <c r="J47" s="140"/>
      <c r="K47" s="89">
        <f>SUM(K41:K46)</f>
        <v>0</v>
      </c>
      <c r="L47" s="141">
        <v>1</v>
      </c>
    </row>
    <row r="48" spans="1:12" x14ac:dyDescent="0.25">
      <c r="A48" s="114"/>
      <c r="B48" s="136" t="s">
        <v>142</v>
      </c>
      <c r="C48" s="116"/>
      <c r="D48" s="117"/>
      <c r="E48" s="117"/>
      <c r="F48" s="117"/>
      <c r="G48" s="117"/>
      <c r="H48" s="117"/>
      <c r="I48" s="118"/>
      <c r="J48" s="90"/>
      <c r="K48" s="90"/>
      <c r="L48" s="90"/>
    </row>
    <row r="49" spans="1:12" x14ac:dyDescent="0.25">
      <c r="A49" s="114"/>
      <c r="B49" s="113" t="s">
        <v>23</v>
      </c>
      <c r="C49" s="138">
        <f>'Personnel Outline'!F62</f>
        <v>0</v>
      </c>
      <c r="D49" s="142"/>
      <c r="E49" s="120"/>
      <c r="F49" s="79">
        <f>SUM('Personnel Outline'!F52:F55)</f>
        <v>0</v>
      </c>
      <c r="G49" s="79">
        <f>SUM('Personnel Outline'!F48:F50)</f>
        <v>0</v>
      </c>
      <c r="H49" s="79">
        <f>SUM('Personnel Outline'!F57:F58)</f>
        <v>0</v>
      </c>
      <c r="I49" s="2">
        <f t="shared" ref="I49:I63" si="6">ROUND(SUM(C49-D49-E49-F49-G49-H49),0)</f>
        <v>0</v>
      </c>
      <c r="J49" s="90"/>
      <c r="K49" s="90"/>
      <c r="L49" s="90"/>
    </row>
    <row r="50" spans="1:12" x14ac:dyDescent="0.25">
      <c r="A50" s="114"/>
      <c r="B50" s="113" t="s">
        <v>24</v>
      </c>
      <c r="C50" s="138">
        <f>'Personnel Outline'!M62</f>
        <v>0</v>
      </c>
      <c r="D50" s="142"/>
      <c r="E50" s="120"/>
      <c r="F50" s="79">
        <f>SUM('Personnel Outline'!G52:K55)</f>
        <v>0</v>
      </c>
      <c r="G50" s="79">
        <f>SUM('Personnel Outline'!G48:K50)</f>
        <v>0</v>
      </c>
      <c r="H50" s="79">
        <f>SUM('Personnel Outline'!G57:K58)</f>
        <v>0</v>
      </c>
      <c r="I50" s="2">
        <f t="shared" si="6"/>
        <v>0</v>
      </c>
      <c r="J50" s="90"/>
      <c r="K50" s="90"/>
      <c r="L50" s="90"/>
    </row>
    <row r="51" spans="1:12" x14ac:dyDescent="0.25">
      <c r="A51" s="90"/>
      <c r="B51" s="122" t="s">
        <v>45</v>
      </c>
      <c r="C51" s="17">
        <v>0</v>
      </c>
      <c r="D51" s="80" t="e">
        <f t="shared" ref="D51:D58" si="7">IF($L$41=100,C51, (C51*$L$41))</f>
        <v>#DIV/0!</v>
      </c>
      <c r="E51" s="120"/>
      <c r="F51" s="79" t="e">
        <f t="shared" ref="F51:F63" si="8">IF(C51=D51,0, (C51*$L$44))</f>
        <v>#DIV/0!</v>
      </c>
      <c r="G51" s="79" t="e">
        <f t="shared" ref="G51:G63" si="9">IF(C51=D51,0,(C51*$L$45))</f>
        <v>#DIV/0!</v>
      </c>
      <c r="H51" s="79" t="e">
        <f t="shared" ref="H51:H63" si="10">IF(C51=D51,0,(C51*$L$43))</f>
        <v>#DIV/0!</v>
      </c>
      <c r="I51" s="2" t="e">
        <f t="shared" si="6"/>
        <v>#DIV/0!</v>
      </c>
      <c r="J51" s="90"/>
      <c r="K51" s="90"/>
      <c r="L51" s="90"/>
    </row>
    <row r="52" spans="1:12" x14ac:dyDescent="0.25">
      <c r="A52" s="90"/>
      <c r="B52" s="124" t="s">
        <v>50</v>
      </c>
      <c r="C52" s="17">
        <v>0</v>
      </c>
      <c r="D52" s="80" t="e">
        <f t="shared" si="7"/>
        <v>#DIV/0!</v>
      </c>
      <c r="E52" s="120"/>
      <c r="F52" s="79" t="e">
        <f t="shared" si="8"/>
        <v>#DIV/0!</v>
      </c>
      <c r="G52" s="79" t="e">
        <f t="shared" si="9"/>
        <v>#DIV/0!</v>
      </c>
      <c r="H52" s="79" t="e">
        <f t="shared" si="10"/>
        <v>#DIV/0!</v>
      </c>
      <c r="I52" s="2" t="e">
        <f t="shared" si="6"/>
        <v>#DIV/0!</v>
      </c>
      <c r="J52" s="90"/>
      <c r="K52" s="143"/>
      <c r="L52" s="90"/>
    </row>
    <row r="53" spans="1:12" x14ac:dyDescent="0.25">
      <c r="A53" s="90"/>
      <c r="B53" s="124" t="s">
        <v>49</v>
      </c>
      <c r="C53" s="17">
        <v>0</v>
      </c>
      <c r="D53" s="80" t="e">
        <f t="shared" si="7"/>
        <v>#DIV/0!</v>
      </c>
      <c r="E53" s="120"/>
      <c r="F53" s="79" t="e">
        <f t="shared" si="8"/>
        <v>#DIV/0!</v>
      </c>
      <c r="G53" s="79" t="e">
        <f t="shared" si="9"/>
        <v>#DIV/0!</v>
      </c>
      <c r="H53" s="79" t="e">
        <f t="shared" si="10"/>
        <v>#DIV/0!</v>
      </c>
      <c r="I53" s="2" t="e">
        <f t="shared" si="6"/>
        <v>#DIV/0!</v>
      </c>
      <c r="J53" s="90"/>
      <c r="K53" s="90"/>
      <c r="L53" s="90"/>
    </row>
    <row r="54" spans="1:12" x14ac:dyDescent="0.25">
      <c r="A54" s="90"/>
      <c r="B54" s="122" t="s">
        <v>2</v>
      </c>
      <c r="C54" s="17">
        <v>0</v>
      </c>
      <c r="D54" s="80" t="e">
        <f t="shared" si="7"/>
        <v>#DIV/0!</v>
      </c>
      <c r="E54" s="120"/>
      <c r="F54" s="79" t="e">
        <f t="shared" si="8"/>
        <v>#DIV/0!</v>
      </c>
      <c r="G54" s="79" t="e">
        <f t="shared" si="9"/>
        <v>#DIV/0!</v>
      </c>
      <c r="H54" s="79" t="e">
        <f t="shared" si="10"/>
        <v>#DIV/0!</v>
      </c>
      <c r="I54" s="2" t="e">
        <f t="shared" si="6"/>
        <v>#DIV/0!</v>
      </c>
      <c r="J54" s="90"/>
      <c r="K54" s="90"/>
      <c r="L54" s="90"/>
    </row>
    <row r="55" spans="1:12" x14ac:dyDescent="0.25">
      <c r="A55" s="90"/>
      <c r="B55" s="122" t="s">
        <v>46</v>
      </c>
      <c r="C55" s="17">
        <v>0</v>
      </c>
      <c r="D55" s="80" t="e">
        <f t="shared" si="7"/>
        <v>#DIV/0!</v>
      </c>
      <c r="E55" s="120"/>
      <c r="F55" s="79" t="e">
        <f t="shared" si="8"/>
        <v>#DIV/0!</v>
      </c>
      <c r="G55" s="79" t="e">
        <f t="shared" si="9"/>
        <v>#DIV/0!</v>
      </c>
      <c r="H55" s="79" t="e">
        <f t="shared" si="10"/>
        <v>#DIV/0!</v>
      </c>
      <c r="I55" s="2" t="e">
        <f t="shared" si="6"/>
        <v>#DIV/0!</v>
      </c>
      <c r="J55" s="90"/>
      <c r="K55" s="90"/>
      <c r="L55" s="90"/>
    </row>
    <row r="56" spans="1:12" x14ac:dyDescent="0.25">
      <c r="A56" s="90"/>
      <c r="B56" s="122" t="s">
        <v>27</v>
      </c>
      <c r="C56" s="17">
        <v>0</v>
      </c>
      <c r="D56" s="80" t="e">
        <f t="shared" si="7"/>
        <v>#DIV/0!</v>
      </c>
      <c r="E56" s="120"/>
      <c r="F56" s="79" t="e">
        <f t="shared" si="8"/>
        <v>#DIV/0!</v>
      </c>
      <c r="G56" s="79" t="e">
        <f t="shared" si="9"/>
        <v>#DIV/0!</v>
      </c>
      <c r="H56" s="79" t="e">
        <f t="shared" si="10"/>
        <v>#DIV/0!</v>
      </c>
      <c r="I56" s="2" t="e">
        <f t="shared" si="6"/>
        <v>#DIV/0!</v>
      </c>
      <c r="J56" s="90"/>
      <c r="K56" s="90"/>
      <c r="L56" s="90"/>
    </row>
    <row r="57" spans="1:12" x14ac:dyDescent="0.25">
      <c r="A57" s="90"/>
      <c r="B57" s="144" t="s">
        <v>37</v>
      </c>
      <c r="C57" s="18">
        <v>0</v>
      </c>
      <c r="D57" s="80" t="e">
        <f t="shared" si="7"/>
        <v>#DIV/0!</v>
      </c>
      <c r="E57" s="120"/>
      <c r="F57" s="79" t="e">
        <f t="shared" si="8"/>
        <v>#DIV/0!</v>
      </c>
      <c r="G57" s="79" t="e">
        <f t="shared" si="9"/>
        <v>#DIV/0!</v>
      </c>
      <c r="H57" s="79" t="e">
        <f t="shared" si="10"/>
        <v>#DIV/0!</v>
      </c>
      <c r="I57" s="4" t="e">
        <f t="shared" si="6"/>
        <v>#DIV/0!</v>
      </c>
      <c r="J57" s="90"/>
      <c r="K57" s="90"/>
      <c r="L57" s="90"/>
    </row>
    <row r="58" spans="1:12" x14ac:dyDescent="0.25">
      <c r="A58" s="114"/>
      <c r="B58" s="24" t="s">
        <v>29</v>
      </c>
      <c r="C58" s="17">
        <v>0</v>
      </c>
      <c r="D58" s="80" t="e">
        <f t="shared" si="7"/>
        <v>#DIV/0!</v>
      </c>
      <c r="E58" s="120"/>
      <c r="F58" s="79" t="e">
        <f t="shared" si="8"/>
        <v>#DIV/0!</v>
      </c>
      <c r="G58" s="79" t="e">
        <f t="shared" si="9"/>
        <v>#DIV/0!</v>
      </c>
      <c r="H58" s="79" t="e">
        <f t="shared" si="10"/>
        <v>#DIV/0!</v>
      </c>
      <c r="I58" s="2" t="e">
        <f t="shared" si="6"/>
        <v>#DIV/0!</v>
      </c>
      <c r="J58" s="90"/>
      <c r="K58" s="143"/>
      <c r="L58" s="90"/>
    </row>
    <row r="59" spans="1:12" x14ac:dyDescent="0.25">
      <c r="A59" s="114"/>
      <c r="B59" s="24" t="s">
        <v>29</v>
      </c>
      <c r="C59" s="17">
        <v>0</v>
      </c>
      <c r="D59" s="80" t="e">
        <f>IF($L$41=100,C59, (C59*$L$41))</f>
        <v>#DIV/0!</v>
      </c>
      <c r="E59" s="120"/>
      <c r="F59" s="79" t="e">
        <f t="shared" si="8"/>
        <v>#DIV/0!</v>
      </c>
      <c r="G59" s="79" t="e">
        <f t="shared" si="9"/>
        <v>#DIV/0!</v>
      </c>
      <c r="H59" s="79" t="e">
        <f t="shared" si="10"/>
        <v>#DIV/0!</v>
      </c>
      <c r="I59" s="2" t="e">
        <f t="shared" si="6"/>
        <v>#DIV/0!</v>
      </c>
      <c r="J59" s="90"/>
      <c r="K59" s="90"/>
      <c r="L59" s="90"/>
    </row>
    <row r="60" spans="1:12" x14ac:dyDescent="0.25">
      <c r="A60" s="114"/>
      <c r="B60" s="24" t="s">
        <v>29</v>
      </c>
      <c r="C60" s="17">
        <v>0</v>
      </c>
      <c r="D60" s="80" t="e">
        <f>IF($L$41=100,C60, (C60*$L$41))</f>
        <v>#DIV/0!</v>
      </c>
      <c r="E60" s="120"/>
      <c r="F60" s="79" t="e">
        <f t="shared" si="8"/>
        <v>#DIV/0!</v>
      </c>
      <c r="G60" s="79" t="e">
        <f t="shared" si="9"/>
        <v>#DIV/0!</v>
      </c>
      <c r="H60" s="79" t="e">
        <f t="shared" si="10"/>
        <v>#DIV/0!</v>
      </c>
      <c r="I60" s="2" t="e">
        <f t="shared" si="6"/>
        <v>#DIV/0!</v>
      </c>
      <c r="J60" s="90"/>
      <c r="K60" s="90"/>
      <c r="L60" s="90"/>
    </row>
    <row r="61" spans="1:12" x14ac:dyDescent="0.25">
      <c r="A61" s="114"/>
      <c r="B61" s="24" t="s">
        <v>29</v>
      </c>
      <c r="C61" s="17">
        <v>0</v>
      </c>
      <c r="D61" s="80" t="e">
        <f>IF($L$41=100,C61, (C61*$L$41))</f>
        <v>#DIV/0!</v>
      </c>
      <c r="E61" s="120"/>
      <c r="F61" s="79" t="e">
        <f t="shared" si="8"/>
        <v>#DIV/0!</v>
      </c>
      <c r="G61" s="79" t="e">
        <f t="shared" si="9"/>
        <v>#DIV/0!</v>
      </c>
      <c r="H61" s="79" t="e">
        <f t="shared" si="10"/>
        <v>#DIV/0!</v>
      </c>
      <c r="I61" s="2" t="e">
        <f t="shared" si="6"/>
        <v>#DIV/0!</v>
      </c>
      <c r="J61" s="90"/>
      <c r="K61" s="90"/>
      <c r="L61" s="90"/>
    </row>
    <row r="62" spans="1:12" ht="16.5" thickBot="1" x14ac:dyDescent="0.3">
      <c r="A62" s="114"/>
      <c r="B62" s="24" t="s">
        <v>29</v>
      </c>
      <c r="C62" s="17">
        <v>0</v>
      </c>
      <c r="D62" s="80" t="e">
        <f>IF($L$41=100,C62, (C62*$L$41))</f>
        <v>#DIV/0!</v>
      </c>
      <c r="E62" s="120"/>
      <c r="F62" s="79" t="e">
        <f t="shared" si="8"/>
        <v>#DIV/0!</v>
      </c>
      <c r="G62" s="79" t="e">
        <f t="shared" si="9"/>
        <v>#DIV/0!</v>
      </c>
      <c r="H62" s="79" t="e">
        <f t="shared" si="10"/>
        <v>#DIV/0!</v>
      </c>
      <c r="I62" s="2" t="e">
        <f t="shared" si="6"/>
        <v>#DIV/0!</v>
      </c>
      <c r="J62" s="90"/>
      <c r="K62" s="90"/>
      <c r="L62" s="90"/>
    </row>
    <row r="63" spans="1:12" ht="16.5" thickBot="1" x14ac:dyDescent="0.3">
      <c r="A63" s="125" t="s">
        <v>58</v>
      </c>
      <c r="B63" s="145"/>
      <c r="C63" s="22">
        <v>0</v>
      </c>
      <c r="D63" s="83" t="e">
        <f>IF($L$41=100,C63, (C63*$L$41))</f>
        <v>#DIV/0!</v>
      </c>
      <c r="E63" s="170"/>
      <c r="F63" s="84" t="e">
        <f t="shared" si="8"/>
        <v>#DIV/0!</v>
      </c>
      <c r="G63" s="84" t="e">
        <f t="shared" si="9"/>
        <v>#DIV/0!</v>
      </c>
      <c r="H63" s="84" t="e">
        <f t="shared" si="10"/>
        <v>#DIV/0!</v>
      </c>
      <c r="I63" s="6" t="e">
        <f t="shared" si="6"/>
        <v>#DIV/0!</v>
      </c>
      <c r="J63" s="90"/>
      <c r="K63" s="90"/>
      <c r="L63" s="90"/>
    </row>
    <row r="64" spans="1:12" ht="15.6" customHeight="1" thickBot="1" x14ac:dyDescent="0.3">
      <c r="A64" s="90" t="s">
        <v>54</v>
      </c>
      <c r="B64" s="90"/>
      <c r="C64" s="146"/>
      <c r="D64" s="90"/>
      <c r="E64" s="90"/>
      <c r="F64" s="90"/>
      <c r="G64" s="90"/>
      <c r="H64" s="90"/>
      <c r="I64" s="90"/>
      <c r="J64" s="90"/>
      <c r="K64" s="90"/>
      <c r="L64" s="90"/>
    </row>
    <row r="65" spans="1:12" ht="16.5" thickBot="1" x14ac:dyDescent="0.3">
      <c r="A65" s="207" t="s">
        <v>143</v>
      </c>
      <c r="B65" s="114" t="s">
        <v>122</v>
      </c>
      <c r="C65" s="147">
        <f t="shared" ref="C65:I65" si="11">SUM(C10:C64)</f>
        <v>0</v>
      </c>
      <c r="D65" s="148" t="e">
        <f t="shared" si="11"/>
        <v>#DIV/0!</v>
      </c>
      <c r="E65" s="149">
        <f t="shared" si="11"/>
        <v>0</v>
      </c>
      <c r="F65" s="149" t="e">
        <f t="shared" si="11"/>
        <v>#DIV/0!</v>
      </c>
      <c r="G65" s="149" t="e">
        <f t="shared" si="11"/>
        <v>#DIV/0!</v>
      </c>
      <c r="H65" s="149" t="e">
        <f t="shared" si="11"/>
        <v>#DIV/0!</v>
      </c>
      <c r="I65" s="150" t="e">
        <f t="shared" si="11"/>
        <v>#DIV/0!</v>
      </c>
      <c r="J65" s="90"/>
      <c r="K65" s="90"/>
      <c r="L65" s="90"/>
    </row>
    <row r="66" spans="1:12" ht="16.5" thickBot="1" x14ac:dyDescent="0.3">
      <c r="A66" s="151"/>
      <c r="B66" s="114" t="s">
        <v>141</v>
      </c>
      <c r="C66" s="23">
        <v>0</v>
      </c>
      <c r="D66" s="168">
        <v>0</v>
      </c>
      <c r="E66" s="168">
        <v>0</v>
      </c>
      <c r="F66" s="168">
        <v>0</v>
      </c>
      <c r="G66" s="168">
        <v>0</v>
      </c>
      <c r="H66" s="168">
        <v>0</v>
      </c>
      <c r="I66" s="7">
        <f>C66-D66-E66-F66-G66-H66</f>
        <v>0</v>
      </c>
      <c r="J66" s="90"/>
      <c r="K66" s="90"/>
      <c r="L66" s="90"/>
    </row>
    <row r="67" spans="1:12" ht="16.5" thickBot="1" x14ac:dyDescent="0.3">
      <c r="A67" s="240" t="s">
        <v>55</v>
      </c>
      <c r="B67" s="114" t="s">
        <v>121</v>
      </c>
      <c r="C67" s="147">
        <f>C65-C66</f>
        <v>0</v>
      </c>
      <c r="D67" s="148" t="e">
        <f>D65-D66</f>
        <v>#DIV/0!</v>
      </c>
      <c r="E67" s="149">
        <f t="shared" ref="E67:I67" si="12">E65-E66</f>
        <v>0</v>
      </c>
      <c r="F67" s="149" t="e">
        <f>F65-F66</f>
        <v>#DIV/0!</v>
      </c>
      <c r="G67" s="149" t="e">
        <f>G65-G66</f>
        <v>#DIV/0!</v>
      </c>
      <c r="H67" s="149" t="e">
        <f t="shared" si="12"/>
        <v>#DIV/0!</v>
      </c>
      <c r="I67" s="152" t="e">
        <f t="shared" si="12"/>
        <v>#DIV/0!</v>
      </c>
      <c r="J67" s="90"/>
      <c r="K67" s="90"/>
      <c r="L67" s="90"/>
    </row>
    <row r="68" spans="1:12" ht="16.5" thickBot="1" x14ac:dyDescent="0.3">
      <c r="A68" s="240"/>
      <c r="B68" s="114" t="s">
        <v>159</v>
      </c>
      <c r="C68" s="213">
        <v>1</v>
      </c>
      <c r="D68" s="251"/>
      <c r="E68" s="252"/>
      <c r="F68" s="252"/>
      <c r="G68" s="252"/>
      <c r="H68" s="252"/>
      <c r="I68" s="253"/>
      <c r="J68" s="90"/>
      <c r="K68" s="90"/>
      <c r="L68" s="90"/>
    </row>
    <row r="69" spans="1:12" ht="16.5" thickBot="1" x14ac:dyDescent="0.3">
      <c r="A69" s="208">
        <v>0</v>
      </c>
      <c r="B69" s="153" t="s">
        <v>82</v>
      </c>
      <c r="C69" s="154">
        <f>(IF(C67&gt;0,(C67/($B$5*$C68))/365.25,0))</f>
        <v>0</v>
      </c>
      <c r="D69" s="155" t="e">
        <f>IF(D67&gt;0,(D67/($B$5*$C68))/365.25,0)</f>
        <v>#DIV/0!</v>
      </c>
      <c r="E69" s="156">
        <f>ROUND(IF(E67&gt;0,(E67/($B$5*$C68))/365,0),2)</f>
        <v>0</v>
      </c>
      <c r="F69" s="156" t="e">
        <f>ROUND(IF(F67&gt;0,(F67/($B$5*$C68))/365.25,0),2)</f>
        <v>#DIV/0!</v>
      </c>
      <c r="G69" s="156" t="e">
        <f>(IF(G67&gt;0,(G67/($B$5*$C68))/365.25,0))</f>
        <v>#DIV/0!</v>
      </c>
      <c r="H69" s="156" t="e">
        <f>IF(H67&gt;0,(H67/($B$5*$C68))/365.25,0)</f>
        <v>#DIV/0!</v>
      </c>
      <c r="I69" s="157" t="e">
        <f>IF(I67&gt;0,(I67/($B$5*$C68))/365,0)</f>
        <v>#DIV/0!</v>
      </c>
      <c r="J69" s="90"/>
      <c r="K69" s="90"/>
      <c r="L69" s="90"/>
    </row>
    <row r="70" spans="1:12" ht="15" customHeight="1" thickBot="1" x14ac:dyDescent="0.3">
      <c r="A70" s="241" t="s">
        <v>56</v>
      </c>
      <c r="B70" s="241"/>
      <c r="C70" s="158"/>
      <c r="D70" s="158"/>
      <c r="E70" s="158"/>
      <c r="F70" s="158"/>
      <c r="G70" s="158"/>
      <c r="H70" s="158"/>
      <c r="I70" s="158"/>
      <c r="J70" s="90"/>
      <c r="K70" s="90"/>
      <c r="L70" s="90"/>
    </row>
    <row r="71" spans="1:12" ht="17.25" thickTop="1" thickBot="1" x14ac:dyDescent="0.3">
      <c r="A71" s="159"/>
      <c r="B71" s="219" t="s">
        <v>84</v>
      </c>
      <c r="C71" s="160"/>
      <c r="D71" s="242" t="s">
        <v>79</v>
      </c>
      <c r="E71" s="243"/>
      <c r="F71" s="243"/>
      <c r="G71" s="243"/>
      <c r="H71" s="243"/>
      <c r="I71" s="244"/>
      <c r="J71" s="90"/>
      <c r="K71" s="90"/>
      <c r="L71" s="90"/>
    </row>
    <row r="72" spans="1:12" ht="63.75" customHeight="1" thickBot="1" x14ac:dyDescent="0.3">
      <c r="A72" s="161"/>
      <c r="B72" s="245"/>
      <c r="C72" s="246"/>
      <c r="D72" s="214" t="s">
        <v>156</v>
      </c>
      <c r="E72" s="214" t="s">
        <v>157</v>
      </c>
      <c r="F72" s="247" t="s">
        <v>158</v>
      </c>
      <c r="G72" s="248"/>
      <c r="H72" s="248"/>
      <c r="I72" s="249"/>
      <c r="J72" s="90"/>
      <c r="K72" s="90"/>
      <c r="L72" s="90"/>
    </row>
    <row r="73" spans="1:12" ht="16.5" thickBot="1" x14ac:dyDescent="0.3">
      <c r="A73" s="90"/>
      <c r="B73" s="153" t="s">
        <v>104</v>
      </c>
      <c r="C73" s="8">
        <f>IF(D4="Safe House", 0,C69)</f>
        <v>0</v>
      </c>
      <c r="D73" s="215">
        <v>0</v>
      </c>
      <c r="E73" s="216">
        <v>0</v>
      </c>
      <c r="F73" s="216">
        <v>0</v>
      </c>
      <c r="G73" s="216">
        <v>0</v>
      </c>
      <c r="H73" s="216">
        <f>ROUND(IF(D73=0,0,IF(C73=D73,0,IF(C73-D73-E73-F73-G73&gt;H69,H69,C73-D73-E73-F73-G73))),2)</f>
        <v>0</v>
      </c>
      <c r="I73" s="216">
        <f>ROUND(IF(D73=0,0,IF(C73=D73,0,C73-D73-E73-F73-G73-H73)),2)</f>
        <v>0</v>
      </c>
      <c r="J73" s="90"/>
      <c r="K73" s="90"/>
      <c r="L73" s="90"/>
    </row>
    <row r="74" spans="1:12" x14ac:dyDescent="0.25">
      <c r="A74" s="90"/>
      <c r="B74" s="114"/>
      <c r="C74" s="250"/>
      <c r="D74" s="1">
        <f t="shared" ref="D74:G74" si="13">IF(D73&gt;0,D73/$C73,0)</f>
        <v>0</v>
      </c>
      <c r="E74" s="1">
        <f t="shared" si="13"/>
        <v>0</v>
      </c>
      <c r="F74" s="1">
        <f>IF(F73&gt;0,F73/$C73,0)</f>
        <v>0</v>
      </c>
      <c r="G74" s="1">
        <f t="shared" si="13"/>
        <v>0</v>
      </c>
      <c r="H74" s="1">
        <f>IF(H73&gt;0,H73/$C73,0)</f>
        <v>0</v>
      </c>
      <c r="I74" s="1">
        <f>IF(I73&gt;0,I73/$C73,0)</f>
        <v>0</v>
      </c>
      <c r="J74" s="90"/>
      <c r="K74" s="90"/>
      <c r="L74" s="90"/>
    </row>
    <row r="75" spans="1:12" x14ac:dyDescent="0.25">
      <c r="A75" s="90"/>
      <c r="B75" s="162"/>
      <c r="C75" s="250"/>
      <c r="D75" s="217" t="s">
        <v>4</v>
      </c>
      <c r="E75" s="218"/>
      <c r="F75" s="217"/>
      <c r="J75" s="90"/>
      <c r="K75" s="90"/>
      <c r="L75" s="90"/>
    </row>
    <row r="76" spans="1:12" x14ac:dyDescent="0.25">
      <c r="A76" s="90"/>
      <c r="B76" s="90"/>
      <c r="C76" s="90"/>
      <c r="D76" s="163"/>
      <c r="E76" s="163"/>
      <c r="F76" s="163"/>
      <c r="G76" s="163"/>
      <c r="H76" s="163"/>
      <c r="I76" s="163"/>
      <c r="J76" s="90"/>
      <c r="K76" s="90"/>
      <c r="L76" s="90"/>
    </row>
    <row r="77" spans="1:12" ht="17.850000000000001" customHeight="1" x14ac:dyDescent="0.25">
      <c r="A77" s="220" t="s">
        <v>160</v>
      </c>
      <c r="B77" s="90"/>
      <c r="C77" s="90"/>
      <c r="D77" s="90"/>
      <c r="E77" s="90"/>
      <c r="F77" s="90"/>
      <c r="G77" s="90"/>
      <c r="H77" s="90"/>
      <c r="I77" s="90"/>
      <c r="J77" s="90"/>
      <c r="K77" s="90"/>
      <c r="L77" s="90"/>
    </row>
    <row r="78" spans="1:12" ht="17.850000000000001" customHeight="1" x14ac:dyDescent="0.25">
      <c r="A78" s="164" t="s">
        <v>52</v>
      </c>
      <c r="B78" s="90"/>
      <c r="C78" s="90"/>
      <c r="D78" s="90"/>
      <c r="E78" s="90"/>
      <c r="F78" s="90"/>
      <c r="G78" s="90"/>
      <c r="H78" s="90"/>
      <c r="I78" s="90"/>
      <c r="J78" s="90"/>
      <c r="K78" s="90"/>
      <c r="L78" s="90"/>
    </row>
    <row r="79" spans="1:12" ht="15.95" customHeight="1" x14ac:dyDescent="0.25">
      <c r="A79" s="229"/>
      <c r="B79" s="230"/>
      <c r="C79" s="230"/>
      <c r="D79" s="230"/>
      <c r="E79" s="230"/>
      <c r="F79" s="230"/>
      <c r="G79" s="230"/>
      <c r="H79" s="230"/>
      <c r="I79" s="231"/>
      <c r="J79" s="90"/>
      <c r="K79" s="90"/>
      <c r="L79" s="90"/>
    </row>
    <row r="80" spans="1:12" ht="15.95" customHeight="1" x14ac:dyDescent="0.25">
      <c r="A80" s="232"/>
      <c r="B80" s="233"/>
      <c r="C80" s="233"/>
      <c r="D80" s="233"/>
      <c r="E80" s="233"/>
      <c r="F80" s="233"/>
      <c r="G80" s="233"/>
      <c r="H80" s="233"/>
      <c r="I80" s="234"/>
      <c r="J80" s="90"/>
      <c r="K80" s="90"/>
      <c r="L80" s="90"/>
    </row>
    <row r="81" spans="1:12" ht="15.95" customHeight="1" x14ac:dyDescent="0.25">
      <c r="A81" s="232"/>
      <c r="B81" s="233"/>
      <c r="C81" s="233"/>
      <c r="D81" s="233"/>
      <c r="E81" s="233"/>
      <c r="F81" s="233"/>
      <c r="G81" s="233"/>
      <c r="H81" s="233"/>
      <c r="I81" s="234"/>
      <c r="J81" s="90"/>
      <c r="K81" s="90"/>
      <c r="L81" s="90"/>
    </row>
    <row r="82" spans="1:12" ht="15.95" customHeight="1" x14ac:dyDescent="0.25">
      <c r="A82" s="235"/>
      <c r="B82" s="236"/>
      <c r="C82" s="236"/>
      <c r="D82" s="236"/>
      <c r="E82" s="236"/>
      <c r="F82" s="236"/>
      <c r="G82" s="236"/>
      <c r="H82" s="236"/>
      <c r="I82" s="237"/>
      <c r="J82" s="90"/>
      <c r="K82" s="90"/>
      <c r="L82" s="90"/>
    </row>
  </sheetData>
  <sheetProtection algorithmName="SHA-512" hashValue="DgQTzvzaqBxDWi5WM/0v3OoyJApmi0Wa6sf0Ndj8JgYjhMy0MkgcMslbH73B+sUDjFsBr4MRWcGYyV/SNsoUCA==" saltValue="AOxRFhoMfJ1QpDLQfZXlpA==" spinCount="100000" sheet="1" objects="1" scenarios="1"/>
  <mergeCells count="21">
    <mergeCell ref="A1:B2"/>
    <mergeCell ref="G2:I2"/>
    <mergeCell ref="H3:I3"/>
    <mergeCell ref="J40:K40"/>
    <mergeCell ref="J34:K34"/>
    <mergeCell ref="C1:E1"/>
    <mergeCell ref="D2:F2"/>
    <mergeCell ref="L38:L40"/>
    <mergeCell ref="D3:F3"/>
    <mergeCell ref="D4:F4"/>
    <mergeCell ref="D5:E5"/>
    <mergeCell ref="H5:I5"/>
    <mergeCell ref="A79:I82"/>
    <mergeCell ref="A9:B9"/>
    <mergeCell ref="A67:A68"/>
    <mergeCell ref="A70:B70"/>
    <mergeCell ref="D71:I71"/>
    <mergeCell ref="B72:C72"/>
    <mergeCell ref="F72:I72"/>
    <mergeCell ref="C74:C75"/>
    <mergeCell ref="D68:I68"/>
  </mergeCells>
  <dataValidations count="6">
    <dataValidation type="decimal" operator="greaterThanOrEqual" allowBlank="1" showInputMessage="1" showErrorMessage="1" sqref="A11 A46" xr:uid="{FBEDD333-2C42-4CD0-B1CD-2EC97C40AA38}">
      <formula1>0</formula1>
    </dataValidation>
    <dataValidation type="date" operator="greaterThanOrEqual" allowBlank="1" showInputMessage="1" showErrorMessage="1" sqref="L6 E6:E7" xr:uid="{9123802E-FBF1-45F6-A4F1-E6F32960EA66}">
      <formula1>43101</formula1>
    </dataValidation>
    <dataValidation type="whole" allowBlank="1" showInputMessage="1" showErrorMessage="1" sqref="L5 H5" xr:uid="{7A6F2CB3-0FF4-4AD6-B8B9-3694A50CE3AE}">
      <formula1>1</formula1>
      <formula2>1000000000</formula2>
    </dataValidation>
    <dataValidation showInputMessage="1" showErrorMessage="1" promptTitle="Federal ICR Percentage" prompt="What is your agency's approved Federal indirect cost rate?" sqref="A69" xr:uid="{7921EE21-7937-466F-8AE0-53515DE35368}"/>
    <dataValidation type="whole" allowBlank="1" showInputMessage="1" showErrorMessage="1" sqref="B5" xr:uid="{22BF5139-8C93-4C84-9224-8422455E3E22}">
      <formula1>1</formula1>
      <formula2>1000</formula2>
    </dataValidation>
    <dataValidation type="whole" operator="greaterThan" allowBlank="1" showInputMessage="1" showErrorMessage="1" sqref="D5:E5" xr:uid="{5A1ADD51-A469-4799-BC76-FB871C7A35FD}">
      <formula1>0</formula1>
    </dataValidation>
  </dataValidations>
  <hyperlinks>
    <hyperlink ref="H4" r:id="rId1" xr:uid="{CCF72ACF-9550-4427-AA24-699074758263}"/>
  </hyperlinks>
  <printOptions horizontalCentered="1"/>
  <pageMargins left="0.1" right="0.1" top="0.3" bottom="0.3" header="0.3" footer="0.05"/>
  <pageSetup paperSize="5" scale="56" fitToHeight="2" orientation="landscape" r:id="rId2"/>
  <headerFooter>
    <oddFooter>&amp;LFY 23/24 - Revised 7/1/2023</oddFooter>
  </headerFooter>
  <extLst>
    <ext xmlns:x14="http://schemas.microsoft.com/office/spreadsheetml/2009/9/main" uri="{CCE6A557-97BC-4b89-ADB6-D9C93CAAB3DF}">
      <x14:dataValidations xmlns:xm="http://schemas.microsoft.com/office/excel/2006/main" count="1">
        <x14:dataValidation type="list" showInputMessage="1" showErrorMessage="1" xr:uid="{C387F9A4-A35A-4391-8039-74FB44696D5C}">
          <x14:formula1>
            <xm:f>'Data Sheet'!$T$9:$T$11</xm:f>
          </x14:formula1>
          <xm:sqref>A65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10997-5875-471D-BF88-23F9D0789F65}">
  <dimension ref="A1:F53"/>
  <sheetViews>
    <sheetView workbookViewId="0"/>
  </sheetViews>
  <sheetFormatPr defaultColWidth="76" defaultRowHeight="15.75" x14ac:dyDescent="0.25"/>
  <cols>
    <col min="1" max="1" width="31.125" style="177" customWidth="1"/>
    <col min="2" max="2" width="35.625" style="177" customWidth="1"/>
    <col min="3" max="3" width="39.625" style="177" customWidth="1"/>
    <col min="4" max="4" width="34" style="177" customWidth="1"/>
    <col min="5" max="5" width="38.125" style="177" customWidth="1"/>
    <col min="6" max="6" width="32.375" style="177" customWidth="1"/>
    <col min="7" max="16384" width="76" style="10"/>
  </cols>
  <sheetData>
    <row r="1" spans="1:6" s="32" customFormat="1" x14ac:dyDescent="0.25">
      <c r="A1" s="173" t="s">
        <v>161</v>
      </c>
      <c r="B1" s="173" t="s">
        <v>162</v>
      </c>
      <c r="C1" s="173" t="s">
        <v>161</v>
      </c>
      <c r="D1" s="173" t="s">
        <v>162</v>
      </c>
      <c r="E1" s="173" t="s">
        <v>161</v>
      </c>
      <c r="F1" s="173" t="s">
        <v>162</v>
      </c>
    </row>
    <row r="2" spans="1:6" x14ac:dyDescent="0.25">
      <c r="A2" s="174"/>
      <c r="B2" s="175"/>
      <c r="C2" s="174"/>
      <c r="D2" s="175"/>
      <c r="E2" s="174"/>
      <c r="F2" s="175"/>
    </row>
    <row r="3" spans="1:6" x14ac:dyDescent="0.25">
      <c r="A3" s="174"/>
      <c r="B3" s="175"/>
      <c r="C3" s="174"/>
      <c r="D3" s="175"/>
      <c r="E3" s="174"/>
      <c r="F3" s="175"/>
    </row>
    <row r="4" spans="1:6" x14ac:dyDescent="0.25">
      <c r="A4" s="174"/>
      <c r="B4" s="175"/>
      <c r="C4" s="174"/>
      <c r="D4" s="175"/>
      <c r="E4" s="174"/>
      <c r="F4" s="175"/>
    </row>
    <row r="5" spans="1:6" x14ac:dyDescent="0.25">
      <c r="A5" s="174"/>
      <c r="B5" s="175"/>
      <c r="C5" s="174"/>
      <c r="D5" s="175"/>
      <c r="E5" s="174"/>
      <c r="F5" s="175"/>
    </row>
    <row r="6" spans="1:6" x14ac:dyDescent="0.25">
      <c r="A6" s="174"/>
      <c r="B6" s="175"/>
      <c r="C6" s="174"/>
      <c r="D6" s="175"/>
      <c r="E6" s="174"/>
      <c r="F6" s="175"/>
    </row>
    <row r="7" spans="1:6" x14ac:dyDescent="0.25">
      <c r="A7" s="174"/>
      <c r="B7" s="175"/>
      <c r="C7" s="174"/>
      <c r="D7" s="175"/>
      <c r="E7" s="174"/>
      <c r="F7" s="175"/>
    </row>
    <row r="8" spans="1:6" x14ac:dyDescent="0.25">
      <c r="A8" s="174"/>
      <c r="B8" s="175"/>
      <c r="C8" s="174"/>
      <c r="D8" s="175"/>
      <c r="E8" s="174"/>
      <c r="F8" s="175"/>
    </row>
    <row r="9" spans="1:6" x14ac:dyDescent="0.25">
      <c r="A9" s="174"/>
      <c r="B9" s="175"/>
      <c r="C9" s="174"/>
      <c r="D9" s="175"/>
      <c r="E9" s="174"/>
      <c r="F9" s="175"/>
    </row>
    <row r="10" spans="1:6" x14ac:dyDescent="0.25">
      <c r="A10" s="174"/>
      <c r="B10" s="175"/>
      <c r="C10" s="174"/>
      <c r="D10" s="175"/>
      <c r="E10" s="174"/>
      <c r="F10" s="175"/>
    </row>
    <row r="11" spans="1:6" x14ac:dyDescent="0.25">
      <c r="A11" s="174"/>
      <c r="B11" s="175"/>
      <c r="C11" s="174"/>
      <c r="D11" s="175"/>
      <c r="E11" s="174"/>
      <c r="F11" s="175"/>
    </row>
    <row r="12" spans="1:6" x14ac:dyDescent="0.25">
      <c r="A12" s="174"/>
      <c r="B12" s="175"/>
      <c r="C12" s="174"/>
      <c r="D12" s="175"/>
      <c r="E12" s="174"/>
      <c r="F12" s="175"/>
    </row>
    <row r="13" spans="1:6" x14ac:dyDescent="0.25">
      <c r="A13" s="174"/>
      <c r="B13" s="175"/>
      <c r="C13" s="174"/>
      <c r="D13" s="175"/>
      <c r="E13" s="174"/>
      <c r="F13" s="175"/>
    </row>
    <row r="14" spans="1:6" x14ac:dyDescent="0.25">
      <c r="A14" s="174"/>
      <c r="B14" s="175"/>
      <c r="C14" s="174"/>
      <c r="D14" s="175"/>
      <c r="E14" s="174"/>
      <c r="F14" s="175"/>
    </row>
    <row r="15" spans="1:6" x14ac:dyDescent="0.25">
      <c r="A15" s="174"/>
      <c r="B15" s="175"/>
      <c r="C15" s="174"/>
      <c r="D15" s="175"/>
      <c r="E15" s="174"/>
      <c r="F15" s="175"/>
    </row>
    <row r="16" spans="1:6" x14ac:dyDescent="0.25">
      <c r="A16" s="174"/>
      <c r="B16" s="175"/>
      <c r="C16" s="174"/>
      <c r="D16" s="175"/>
      <c r="E16" s="174"/>
      <c r="F16" s="175"/>
    </row>
    <row r="17" spans="1:6" x14ac:dyDescent="0.25">
      <c r="A17" s="174"/>
      <c r="B17" s="175"/>
      <c r="C17" s="174"/>
      <c r="D17" s="175"/>
      <c r="E17" s="174"/>
      <c r="F17" s="175"/>
    </row>
    <row r="18" spans="1:6" x14ac:dyDescent="0.25">
      <c r="A18" s="174"/>
      <c r="B18" s="175"/>
      <c r="C18" s="174"/>
      <c r="D18" s="175"/>
      <c r="E18" s="174"/>
      <c r="F18" s="175"/>
    </row>
    <row r="19" spans="1:6" x14ac:dyDescent="0.25">
      <c r="A19" s="174"/>
      <c r="B19" s="175"/>
      <c r="C19" s="174"/>
      <c r="D19" s="175"/>
      <c r="E19" s="174"/>
      <c r="F19" s="175"/>
    </row>
    <row r="20" spans="1:6" x14ac:dyDescent="0.25">
      <c r="A20" s="174"/>
      <c r="B20" s="175"/>
      <c r="C20" s="174"/>
      <c r="D20" s="175"/>
      <c r="E20" s="174"/>
      <c r="F20" s="175"/>
    </row>
    <row r="21" spans="1:6" x14ac:dyDescent="0.25">
      <c r="A21" s="174"/>
      <c r="B21" s="175"/>
      <c r="C21" s="174"/>
      <c r="D21" s="175"/>
      <c r="E21" s="174"/>
      <c r="F21" s="175"/>
    </row>
    <row r="22" spans="1:6" x14ac:dyDescent="0.25">
      <c r="A22" s="174"/>
      <c r="B22" s="175"/>
      <c r="C22" s="174"/>
      <c r="D22" s="175"/>
      <c r="E22" s="174"/>
      <c r="F22" s="175"/>
    </row>
    <row r="23" spans="1:6" x14ac:dyDescent="0.25">
      <c r="A23" s="174"/>
      <c r="B23" s="175"/>
      <c r="C23" s="174"/>
      <c r="D23" s="175"/>
      <c r="E23" s="174"/>
      <c r="F23" s="175"/>
    </row>
    <row r="24" spans="1:6" x14ac:dyDescent="0.25">
      <c r="A24" s="174"/>
      <c r="B24" s="175"/>
      <c r="C24" s="174"/>
      <c r="D24" s="175"/>
      <c r="E24" s="174"/>
      <c r="F24" s="175"/>
    </row>
    <row r="25" spans="1:6" x14ac:dyDescent="0.25">
      <c r="A25" s="174"/>
      <c r="B25" s="175"/>
      <c r="C25" s="174"/>
      <c r="D25" s="175"/>
      <c r="E25" s="174"/>
      <c r="F25" s="175"/>
    </row>
    <row r="26" spans="1:6" x14ac:dyDescent="0.25">
      <c r="A26" s="174"/>
      <c r="B26" s="175"/>
      <c r="C26" s="174"/>
      <c r="D26" s="175"/>
      <c r="E26" s="174"/>
      <c r="F26" s="175"/>
    </row>
    <row r="27" spans="1:6" x14ac:dyDescent="0.25">
      <c r="A27" s="174"/>
      <c r="B27" s="175"/>
      <c r="C27" s="174"/>
      <c r="D27" s="175"/>
      <c r="E27" s="174"/>
      <c r="F27" s="175"/>
    </row>
    <row r="28" spans="1:6" x14ac:dyDescent="0.25">
      <c r="A28" s="174"/>
      <c r="B28" s="175"/>
      <c r="C28" s="174"/>
      <c r="D28" s="175"/>
      <c r="E28" s="174"/>
      <c r="F28" s="175"/>
    </row>
    <row r="29" spans="1:6" x14ac:dyDescent="0.25">
      <c r="A29" s="174"/>
      <c r="B29" s="175"/>
      <c r="C29" s="174"/>
      <c r="D29" s="175"/>
      <c r="E29" s="174"/>
      <c r="F29" s="175"/>
    </row>
    <row r="30" spans="1:6" x14ac:dyDescent="0.25">
      <c r="A30" s="174"/>
      <c r="B30" s="175"/>
      <c r="C30" s="174"/>
      <c r="D30" s="175"/>
      <c r="E30" s="174"/>
      <c r="F30" s="175"/>
    </row>
    <row r="31" spans="1:6" x14ac:dyDescent="0.25">
      <c r="A31" s="174"/>
      <c r="B31" s="175"/>
      <c r="C31" s="174"/>
      <c r="D31" s="175"/>
      <c r="E31" s="174"/>
      <c r="F31" s="175"/>
    </row>
    <row r="32" spans="1:6" x14ac:dyDescent="0.25">
      <c r="A32" s="174"/>
      <c r="B32" s="175"/>
      <c r="C32" s="174"/>
      <c r="D32" s="175"/>
      <c r="E32" s="174"/>
      <c r="F32" s="175"/>
    </row>
    <row r="33" spans="1:6" x14ac:dyDescent="0.25">
      <c r="A33" s="174"/>
      <c r="B33" s="175"/>
      <c r="C33" s="174"/>
      <c r="D33" s="175"/>
      <c r="E33" s="174"/>
      <c r="F33" s="175"/>
    </row>
    <row r="34" spans="1:6" x14ac:dyDescent="0.25">
      <c r="A34" s="174"/>
      <c r="B34" s="175"/>
      <c r="C34" s="174"/>
      <c r="D34" s="175"/>
      <c r="E34" s="174"/>
      <c r="F34" s="175"/>
    </row>
    <row r="35" spans="1:6" x14ac:dyDescent="0.25">
      <c r="A35" s="174"/>
      <c r="B35" s="175"/>
      <c r="C35" s="174"/>
      <c r="D35" s="175"/>
      <c r="E35" s="174"/>
      <c r="F35" s="175"/>
    </row>
    <row r="36" spans="1:6" x14ac:dyDescent="0.25">
      <c r="A36" s="174"/>
      <c r="B36" s="175"/>
      <c r="C36" s="174"/>
      <c r="D36" s="175"/>
      <c r="E36" s="174"/>
      <c r="F36" s="175"/>
    </row>
    <row r="37" spans="1:6" x14ac:dyDescent="0.25">
      <c r="A37" s="174"/>
      <c r="B37" s="175"/>
      <c r="C37" s="174"/>
      <c r="D37" s="175"/>
      <c r="E37" s="174"/>
      <c r="F37" s="175"/>
    </row>
    <row r="38" spans="1:6" x14ac:dyDescent="0.25">
      <c r="A38" s="174"/>
      <c r="B38" s="175"/>
      <c r="C38" s="174"/>
      <c r="D38" s="175"/>
      <c r="E38" s="174"/>
      <c r="F38" s="175"/>
    </row>
    <row r="39" spans="1:6" x14ac:dyDescent="0.25">
      <c r="A39" s="174"/>
      <c r="B39" s="175"/>
      <c r="C39" s="174"/>
      <c r="D39" s="175"/>
      <c r="E39" s="174"/>
      <c r="F39" s="175"/>
    </row>
    <row r="40" spans="1:6" x14ac:dyDescent="0.25">
      <c r="A40" s="174"/>
      <c r="B40" s="175"/>
      <c r="C40" s="174"/>
      <c r="D40" s="175"/>
      <c r="E40" s="174"/>
      <c r="F40" s="175"/>
    </row>
    <row r="41" spans="1:6" x14ac:dyDescent="0.25">
      <c r="A41" s="174"/>
      <c r="B41" s="175"/>
      <c r="C41" s="174"/>
      <c r="D41" s="175"/>
      <c r="E41" s="174"/>
      <c r="F41" s="175"/>
    </row>
    <row r="42" spans="1:6" x14ac:dyDescent="0.25">
      <c r="A42" s="174"/>
      <c r="B42" s="175"/>
      <c r="C42" s="174"/>
      <c r="D42" s="175"/>
      <c r="E42" s="174"/>
      <c r="F42" s="175"/>
    </row>
    <row r="43" spans="1:6" x14ac:dyDescent="0.25">
      <c r="A43" s="174"/>
      <c r="B43" s="175"/>
      <c r="C43" s="174"/>
      <c r="D43" s="175"/>
      <c r="E43" s="174"/>
      <c r="F43" s="175"/>
    </row>
    <row r="44" spans="1:6" x14ac:dyDescent="0.25">
      <c r="A44" s="174"/>
      <c r="B44" s="175"/>
      <c r="C44" s="174"/>
      <c r="D44" s="175"/>
      <c r="E44" s="174"/>
      <c r="F44" s="175"/>
    </row>
    <row r="45" spans="1:6" x14ac:dyDescent="0.25">
      <c r="A45" s="174"/>
      <c r="B45" s="175"/>
      <c r="C45" s="174"/>
      <c r="D45" s="175"/>
      <c r="E45" s="174"/>
      <c r="F45" s="175"/>
    </row>
    <row r="46" spans="1:6" x14ac:dyDescent="0.25">
      <c r="A46" s="174"/>
      <c r="B46" s="175"/>
      <c r="C46" s="174"/>
      <c r="D46" s="175"/>
      <c r="E46" s="174"/>
      <c r="F46" s="175"/>
    </row>
    <row r="47" spans="1:6" x14ac:dyDescent="0.25">
      <c r="A47" s="174"/>
      <c r="B47" s="175"/>
      <c r="C47" s="174"/>
      <c r="D47" s="175"/>
      <c r="E47" s="174"/>
      <c r="F47" s="175"/>
    </row>
    <row r="48" spans="1:6" x14ac:dyDescent="0.25">
      <c r="A48" s="176"/>
      <c r="B48" s="176"/>
      <c r="C48" s="176"/>
      <c r="D48" s="176"/>
      <c r="E48" s="176"/>
      <c r="F48" s="176"/>
    </row>
    <row r="49" spans="1:6" x14ac:dyDescent="0.25">
      <c r="A49" s="176"/>
      <c r="B49" s="176"/>
      <c r="C49" s="176"/>
      <c r="D49" s="176"/>
      <c r="E49" s="176"/>
      <c r="F49" s="176"/>
    </row>
    <row r="50" spans="1:6" x14ac:dyDescent="0.25">
      <c r="A50" s="176"/>
      <c r="B50" s="176"/>
      <c r="C50" s="176"/>
      <c r="D50" s="176"/>
      <c r="E50" s="176"/>
      <c r="F50" s="176"/>
    </row>
    <row r="51" spans="1:6" x14ac:dyDescent="0.25">
      <c r="A51" s="176"/>
      <c r="B51" s="176"/>
      <c r="C51" s="176"/>
      <c r="D51" s="176"/>
      <c r="E51" s="176"/>
      <c r="F51" s="176"/>
    </row>
    <row r="52" spans="1:6" x14ac:dyDescent="0.25">
      <c r="A52" s="176"/>
      <c r="B52" s="176"/>
      <c r="C52" s="176"/>
      <c r="D52" s="176"/>
      <c r="E52" s="176"/>
      <c r="F52" s="176"/>
    </row>
    <row r="53" spans="1:6" x14ac:dyDescent="0.25">
      <c r="A53" s="176"/>
      <c r="B53" s="176"/>
      <c r="C53" s="176"/>
      <c r="D53" s="176"/>
      <c r="E53" s="176"/>
      <c r="F53" s="17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9DB36-1B4D-4D88-A559-C40F79D1FA82}">
  <dimension ref="A1:S98"/>
  <sheetViews>
    <sheetView zoomScale="80" zoomScaleNormal="80" workbookViewId="0">
      <pane xSplit="1" ySplit="3" topLeftCell="B4" activePane="bottomRight" state="frozen"/>
      <selection pane="topRight" activeCell="B1" sqref="B1"/>
      <selection pane="bottomLeft" activeCell="A4" sqref="A4"/>
      <selection pane="bottomRight" activeCell="G24" sqref="G24"/>
    </sheetView>
  </sheetViews>
  <sheetFormatPr defaultColWidth="8" defaultRowHeight="14.25" x14ac:dyDescent="0.2"/>
  <cols>
    <col min="1" max="1" width="8.125" style="51" bestFit="1" customWidth="1"/>
    <col min="2" max="2" width="36.25" style="36" customWidth="1"/>
    <col min="3" max="3" width="33.375" style="36" customWidth="1"/>
    <col min="4" max="4" width="15.75" style="36" bestFit="1" customWidth="1"/>
    <col min="5" max="5" width="6.625" style="302" bestFit="1" customWidth="1"/>
    <col min="6" max="6" width="15.75" style="36" bestFit="1" customWidth="1"/>
    <col min="7" max="7" width="14.75" style="36" bestFit="1" customWidth="1"/>
    <col min="8" max="13" width="18.875" style="36" bestFit="1" customWidth="1"/>
    <col min="14" max="14" width="18.375" style="36" bestFit="1" customWidth="1"/>
    <col min="15" max="15" width="27.875" style="36" customWidth="1"/>
    <col min="16" max="16" width="11.25" style="36" bestFit="1" customWidth="1"/>
    <col min="17" max="17" width="8" style="36"/>
    <col min="18" max="18" width="12.5" style="36" customWidth="1"/>
    <col min="19" max="16384" width="8" style="36"/>
  </cols>
  <sheetData>
    <row r="1" spans="1:19" s="34" customFormat="1" ht="42.75" x14ac:dyDescent="0.2">
      <c r="B1" s="276" t="s">
        <v>119</v>
      </c>
      <c r="C1" s="277"/>
      <c r="D1" s="277"/>
      <c r="E1" s="277"/>
      <c r="F1" s="277"/>
      <c r="G1" s="227" t="s">
        <v>106</v>
      </c>
      <c r="H1" s="35" t="s">
        <v>106</v>
      </c>
      <c r="I1" s="35" t="s">
        <v>106</v>
      </c>
      <c r="J1" s="35" t="s">
        <v>106</v>
      </c>
      <c r="K1" s="35" t="s">
        <v>106</v>
      </c>
      <c r="L1" s="35" t="s">
        <v>106</v>
      </c>
      <c r="M1" s="35" t="s">
        <v>106</v>
      </c>
      <c r="N1" s="225"/>
      <c r="O1" s="226" t="s">
        <v>149</v>
      </c>
    </row>
    <row r="2" spans="1:19" x14ac:dyDescent="0.2">
      <c r="B2" s="278"/>
      <c r="C2" s="279"/>
      <c r="D2" s="279"/>
      <c r="E2" s="279"/>
      <c r="F2" s="279"/>
      <c r="G2" s="56">
        <v>7.6499999999999999E-2</v>
      </c>
      <c r="H2" s="199">
        <v>0</v>
      </c>
      <c r="I2" s="199">
        <v>0</v>
      </c>
      <c r="J2" s="199">
        <v>0</v>
      </c>
      <c r="K2" s="199">
        <v>0</v>
      </c>
      <c r="L2" s="199">
        <v>0</v>
      </c>
      <c r="M2" s="199">
        <v>0</v>
      </c>
      <c r="N2" s="223"/>
      <c r="O2" s="274"/>
      <c r="P2" s="34"/>
      <c r="Q2" s="34"/>
      <c r="R2" s="34"/>
      <c r="S2" s="34"/>
    </row>
    <row r="3" spans="1:19" ht="30.75" thickBot="1" x14ac:dyDescent="0.25">
      <c r="A3" s="37" t="s">
        <v>123</v>
      </c>
      <c r="B3" s="71" t="s">
        <v>117</v>
      </c>
      <c r="C3" s="72" t="s">
        <v>118</v>
      </c>
      <c r="D3" s="73" t="s">
        <v>107</v>
      </c>
      <c r="E3" s="293" t="s">
        <v>108</v>
      </c>
      <c r="F3" s="73" t="s">
        <v>109</v>
      </c>
      <c r="G3" s="73" t="s">
        <v>110</v>
      </c>
      <c r="H3" s="196" t="s">
        <v>145</v>
      </c>
      <c r="I3" s="73" t="s">
        <v>144</v>
      </c>
      <c r="J3" s="197" t="s">
        <v>146</v>
      </c>
      <c r="K3" s="73" t="s">
        <v>111</v>
      </c>
      <c r="L3" s="73" t="s">
        <v>147</v>
      </c>
      <c r="M3" s="73" t="s">
        <v>148</v>
      </c>
      <c r="N3" s="224" t="s">
        <v>112</v>
      </c>
      <c r="O3" s="274"/>
      <c r="P3" s="38"/>
      <c r="Q3" s="38"/>
    </row>
    <row r="4" spans="1:19" ht="15" thickBot="1" x14ac:dyDescent="0.25">
      <c r="B4" s="282" t="s">
        <v>114</v>
      </c>
      <c r="C4" s="283"/>
      <c r="D4" s="283"/>
      <c r="E4" s="283"/>
      <c r="F4" s="283"/>
      <c r="G4" s="283"/>
      <c r="H4" s="283"/>
      <c r="I4" s="283"/>
      <c r="J4" s="283"/>
      <c r="K4" s="283"/>
      <c r="L4" s="283"/>
      <c r="M4" s="283"/>
      <c r="N4" s="283"/>
      <c r="O4" s="275"/>
    </row>
    <row r="5" spans="1:19" x14ac:dyDescent="0.2">
      <c r="A5" s="51">
        <v>1</v>
      </c>
      <c r="B5" s="221"/>
      <c r="C5" s="222"/>
      <c r="D5" s="186">
        <v>0</v>
      </c>
      <c r="E5" s="294">
        <v>0</v>
      </c>
      <c r="F5" s="59">
        <f t="shared" ref="F5:F35" si="0">D5*E5</f>
        <v>0</v>
      </c>
      <c r="G5" s="59">
        <f t="shared" ref="G5:G35" si="1">F5*$G$2</f>
        <v>0</v>
      </c>
      <c r="H5" s="180">
        <f t="shared" ref="H5:H34" si="2">F5*$H$2</f>
        <v>0</v>
      </c>
      <c r="I5" s="180">
        <f t="shared" ref="I5:I58" si="3">F5*$I$2</f>
        <v>0</v>
      </c>
      <c r="J5" s="180">
        <f t="shared" ref="J5:J58" si="4">F5*$J$2</f>
        <v>0</v>
      </c>
      <c r="K5" s="180">
        <f t="shared" ref="K5:K58" si="5">F5*$K$2</f>
        <v>0</v>
      </c>
      <c r="L5" s="180">
        <f>F5*$L$2</f>
        <v>0</v>
      </c>
      <c r="M5" s="180">
        <f t="shared" ref="M5:M58" si="6">F5*$M$2</f>
        <v>0</v>
      </c>
      <c r="N5" s="60">
        <f>SUM(F5:M5)</f>
        <v>0</v>
      </c>
      <c r="P5" s="39"/>
    </row>
    <row r="6" spans="1:19" x14ac:dyDescent="0.2">
      <c r="A6" s="51">
        <v>2</v>
      </c>
      <c r="B6" s="221"/>
      <c r="C6" s="222"/>
      <c r="D6" s="187">
        <v>0</v>
      </c>
      <c r="E6" s="294">
        <v>0</v>
      </c>
      <c r="F6" s="59">
        <f t="shared" si="0"/>
        <v>0</v>
      </c>
      <c r="G6" s="59">
        <f t="shared" si="1"/>
        <v>0</v>
      </c>
      <c r="H6" s="180">
        <f t="shared" si="2"/>
        <v>0</v>
      </c>
      <c r="I6" s="180">
        <f t="shared" si="3"/>
        <v>0</v>
      </c>
      <c r="J6" s="180">
        <f t="shared" si="4"/>
        <v>0</v>
      </c>
      <c r="K6" s="180">
        <f t="shared" si="5"/>
        <v>0</v>
      </c>
      <c r="L6" s="180">
        <f t="shared" ref="L6:L58" si="7">F6*$L$2</f>
        <v>0</v>
      </c>
      <c r="M6" s="180">
        <f t="shared" si="6"/>
        <v>0</v>
      </c>
      <c r="N6" s="60">
        <f t="shared" ref="N6:N35" si="8">SUM(F6:M6)</f>
        <v>0</v>
      </c>
      <c r="P6" s="39"/>
    </row>
    <row r="7" spans="1:19" x14ac:dyDescent="0.2">
      <c r="A7" s="51">
        <v>3</v>
      </c>
      <c r="B7" s="221"/>
      <c r="C7" s="222"/>
      <c r="D7" s="187">
        <v>0</v>
      </c>
      <c r="E7" s="294">
        <v>0</v>
      </c>
      <c r="F7" s="59">
        <f t="shared" si="0"/>
        <v>0</v>
      </c>
      <c r="G7" s="59">
        <f t="shared" si="1"/>
        <v>0</v>
      </c>
      <c r="H7" s="180">
        <f t="shared" si="2"/>
        <v>0</v>
      </c>
      <c r="I7" s="180">
        <f t="shared" si="3"/>
        <v>0</v>
      </c>
      <c r="J7" s="180">
        <f t="shared" si="4"/>
        <v>0</v>
      </c>
      <c r="K7" s="180">
        <f t="shared" si="5"/>
        <v>0</v>
      </c>
      <c r="L7" s="180">
        <f t="shared" si="7"/>
        <v>0</v>
      </c>
      <c r="M7" s="180">
        <f t="shared" si="6"/>
        <v>0</v>
      </c>
      <c r="N7" s="60">
        <f t="shared" si="8"/>
        <v>0</v>
      </c>
      <c r="P7" s="39"/>
    </row>
    <row r="8" spans="1:19" x14ac:dyDescent="0.2">
      <c r="A8" s="51">
        <v>4</v>
      </c>
      <c r="B8" s="182"/>
      <c r="C8" s="183"/>
      <c r="D8" s="187">
        <v>0</v>
      </c>
      <c r="E8" s="294">
        <v>0</v>
      </c>
      <c r="F8" s="59">
        <f t="shared" si="0"/>
        <v>0</v>
      </c>
      <c r="G8" s="59">
        <f t="shared" si="1"/>
        <v>0</v>
      </c>
      <c r="H8" s="180">
        <f t="shared" si="2"/>
        <v>0</v>
      </c>
      <c r="I8" s="180">
        <f t="shared" si="3"/>
        <v>0</v>
      </c>
      <c r="J8" s="180">
        <f t="shared" si="4"/>
        <v>0</v>
      </c>
      <c r="K8" s="180">
        <f t="shared" si="5"/>
        <v>0</v>
      </c>
      <c r="L8" s="180">
        <f t="shared" si="7"/>
        <v>0</v>
      </c>
      <c r="M8" s="180">
        <f t="shared" si="6"/>
        <v>0</v>
      </c>
      <c r="N8" s="60">
        <f t="shared" si="8"/>
        <v>0</v>
      </c>
      <c r="P8" s="39"/>
      <c r="S8" s="40"/>
    </row>
    <row r="9" spans="1:19" x14ac:dyDescent="0.2">
      <c r="A9" s="51">
        <v>5</v>
      </c>
      <c r="B9" s="182"/>
      <c r="C9" s="183"/>
      <c r="D9" s="187">
        <v>0</v>
      </c>
      <c r="E9" s="294">
        <v>0</v>
      </c>
      <c r="F9" s="59">
        <f t="shared" si="0"/>
        <v>0</v>
      </c>
      <c r="G9" s="59">
        <f t="shared" si="1"/>
        <v>0</v>
      </c>
      <c r="H9" s="180">
        <f t="shared" si="2"/>
        <v>0</v>
      </c>
      <c r="I9" s="180">
        <f t="shared" si="3"/>
        <v>0</v>
      </c>
      <c r="J9" s="180">
        <f t="shared" si="4"/>
        <v>0</v>
      </c>
      <c r="K9" s="180">
        <f t="shared" si="5"/>
        <v>0</v>
      </c>
      <c r="L9" s="180">
        <f t="shared" si="7"/>
        <v>0</v>
      </c>
      <c r="M9" s="180">
        <f t="shared" si="6"/>
        <v>0</v>
      </c>
      <c r="N9" s="60">
        <f t="shared" si="8"/>
        <v>0</v>
      </c>
      <c r="P9" s="39"/>
    </row>
    <row r="10" spans="1:19" x14ac:dyDescent="0.2">
      <c r="A10" s="51">
        <v>6</v>
      </c>
      <c r="B10" s="182"/>
      <c r="C10" s="183"/>
      <c r="D10" s="187">
        <v>0</v>
      </c>
      <c r="E10" s="294">
        <v>0</v>
      </c>
      <c r="F10" s="59">
        <f t="shared" si="0"/>
        <v>0</v>
      </c>
      <c r="G10" s="59">
        <f t="shared" si="1"/>
        <v>0</v>
      </c>
      <c r="H10" s="180">
        <f t="shared" si="2"/>
        <v>0</v>
      </c>
      <c r="I10" s="180">
        <f t="shared" si="3"/>
        <v>0</v>
      </c>
      <c r="J10" s="180">
        <f t="shared" si="4"/>
        <v>0</v>
      </c>
      <c r="K10" s="180">
        <f t="shared" si="5"/>
        <v>0</v>
      </c>
      <c r="L10" s="180">
        <f t="shared" si="7"/>
        <v>0</v>
      </c>
      <c r="M10" s="180">
        <f t="shared" si="6"/>
        <v>0</v>
      </c>
      <c r="N10" s="60">
        <f t="shared" si="8"/>
        <v>0</v>
      </c>
      <c r="P10" s="39"/>
    </row>
    <row r="11" spans="1:19" x14ac:dyDescent="0.2">
      <c r="A11" s="51">
        <v>7</v>
      </c>
      <c r="B11" s="182"/>
      <c r="C11" s="183"/>
      <c r="D11" s="187">
        <v>0</v>
      </c>
      <c r="E11" s="294">
        <v>0</v>
      </c>
      <c r="F11" s="59">
        <f t="shared" si="0"/>
        <v>0</v>
      </c>
      <c r="G11" s="59">
        <f t="shared" si="1"/>
        <v>0</v>
      </c>
      <c r="H11" s="180">
        <f t="shared" si="2"/>
        <v>0</v>
      </c>
      <c r="I11" s="180">
        <f t="shared" si="3"/>
        <v>0</v>
      </c>
      <c r="J11" s="180">
        <f t="shared" si="4"/>
        <v>0</v>
      </c>
      <c r="K11" s="180">
        <f t="shared" si="5"/>
        <v>0</v>
      </c>
      <c r="L11" s="180">
        <f t="shared" si="7"/>
        <v>0</v>
      </c>
      <c r="M11" s="180">
        <f t="shared" si="6"/>
        <v>0</v>
      </c>
      <c r="N11" s="60">
        <f t="shared" si="8"/>
        <v>0</v>
      </c>
      <c r="P11" s="39"/>
    </row>
    <row r="12" spans="1:19" x14ac:dyDescent="0.2">
      <c r="A12" s="51">
        <v>8</v>
      </c>
      <c r="B12" s="182"/>
      <c r="C12" s="183"/>
      <c r="D12" s="187">
        <v>0</v>
      </c>
      <c r="E12" s="294">
        <v>0</v>
      </c>
      <c r="F12" s="59">
        <f t="shared" si="0"/>
        <v>0</v>
      </c>
      <c r="G12" s="59">
        <f t="shared" si="1"/>
        <v>0</v>
      </c>
      <c r="H12" s="180">
        <f t="shared" si="2"/>
        <v>0</v>
      </c>
      <c r="I12" s="180">
        <f t="shared" si="3"/>
        <v>0</v>
      </c>
      <c r="J12" s="180">
        <f t="shared" si="4"/>
        <v>0</v>
      </c>
      <c r="K12" s="180">
        <f t="shared" si="5"/>
        <v>0</v>
      </c>
      <c r="L12" s="180">
        <f t="shared" si="7"/>
        <v>0</v>
      </c>
      <c r="M12" s="180">
        <f t="shared" si="6"/>
        <v>0</v>
      </c>
      <c r="N12" s="60">
        <f t="shared" si="8"/>
        <v>0</v>
      </c>
      <c r="P12" s="39"/>
    </row>
    <row r="13" spans="1:19" x14ac:dyDescent="0.2">
      <c r="A13" s="51">
        <v>9</v>
      </c>
      <c r="B13" s="182"/>
      <c r="C13" s="183"/>
      <c r="D13" s="187">
        <v>0</v>
      </c>
      <c r="E13" s="294">
        <v>0</v>
      </c>
      <c r="F13" s="59">
        <f t="shared" si="0"/>
        <v>0</v>
      </c>
      <c r="G13" s="59">
        <f t="shared" si="1"/>
        <v>0</v>
      </c>
      <c r="H13" s="180">
        <f t="shared" si="2"/>
        <v>0</v>
      </c>
      <c r="I13" s="180">
        <f t="shared" si="3"/>
        <v>0</v>
      </c>
      <c r="J13" s="180">
        <f t="shared" si="4"/>
        <v>0</v>
      </c>
      <c r="K13" s="180">
        <f t="shared" si="5"/>
        <v>0</v>
      </c>
      <c r="L13" s="180">
        <f t="shared" si="7"/>
        <v>0</v>
      </c>
      <c r="M13" s="180">
        <f t="shared" si="6"/>
        <v>0</v>
      </c>
      <c r="N13" s="60">
        <f t="shared" si="8"/>
        <v>0</v>
      </c>
      <c r="P13" s="39"/>
    </row>
    <row r="14" spans="1:19" x14ac:dyDescent="0.2">
      <c r="A14" s="51">
        <v>10</v>
      </c>
      <c r="B14" s="182"/>
      <c r="C14" s="183"/>
      <c r="D14" s="187">
        <v>0</v>
      </c>
      <c r="E14" s="294">
        <v>0</v>
      </c>
      <c r="F14" s="59">
        <f t="shared" si="0"/>
        <v>0</v>
      </c>
      <c r="G14" s="59">
        <f t="shared" si="1"/>
        <v>0</v>
      </c>
      <c r="H14" s="180">
        <f t="shared" si="2"/>
        <v>0</v>
      </c>
      <c r="I14" s="180">
        <f t="shared" si="3"/>
        <v>0</v>
      </c>
      <c r="J14" s="180">
        <f t="shared" si="4"/>
        <v>0</v>
      </c>
      <c r="K14" s="180">
        <f t="shared" si="5"/>
        <v>0</v>
      </c>
      <c r="L14" s="180">
        <f t="shared" si="7"/>
        <v>0</v>
      </c>
      <c r="M14" s="180">
        <f t="shared" si="6"/>
        <v>0</v>
      </c>
      <c r="N14" s="60">
        <f t="shared" si="8"/>
        <v>0</v>
      </c>
      <c r="P14" s="39"/>
    </row>
    <row r="15" spans="1:19" x14ac:dyDescent="0.2">
      <c r="A15" s="51">
        <v>11</v>
      </c>
      <c r="B15" s="182"/>
      <c r="C15" s="183"/>
      <c r="D15" s="187">
        <v>0</v>
      </c>
      <c r="E15" s="294">
        <v>0</v>
      </c>
      <c r="F15" s="59">
        <f t="shared" si="0"/>
        <v>0</v>
      </c>
      <c r="G15" s="59">
        <f t="shared" si="1"/>
        <v>0</v>
      </c>
      <c r="H15" s="180">
        <f t="shared" si="2"/>
        <v>0</v>
      </c>
      <c r="I15" s="180">
        <f t="shared" si="3"/>
        <v>0</v>
      </c>
      <c r="J15" s="180">
        <f t="shared" si="4"/>
        <v>0</v>
      </c>
      <c r="K15" s="180">
        <f t="shared" si="5"/>
        <v>0</v>
      </c>
      <c r="L15" s="180">
        <f t="shared" si="7"/>
        <v>0</v>
      </c>
      <c r="M15" s="180">
        <f t="shared" si="6"/>
        <v>0</v>
      </c>
      <c r="N15" s="60">
        <f t="shared" si="8"/>
        <v>0</v>
      </c>
      <c r="P15" s="39"/>
    </row>
    <row r="16" spans="1:19" x14ac:dyDescent="0.2">
      <c r="A16" s="51">
        <v>12</v>
      </c>
      <c r="B16" s="182"/>
      <c r="C16" s="183"/>
      <c r="D16" s="187">
        <v>0</v>
      </c>
      <c r="E16" s="294">
        <v>0</v>
      </c>
      <c r="F16" s="59">
        <f t="shared" si="0"/>
        <v>0</v>
      </c>
      <c r="G16" s="59">
        <f t="shared" si="1"/>
        <v>0</v>
      </c>
      <c r="H16" s="180">
        <f t="shared" si="2"/>
        <v>0</v>
      </c>
      <c r="I16" s="180">
        <f t="shared" si="3"/>
        <v>0</v>
      </c>
      <c r="J16" s="180">
        <f t="shared" si="4"/>
        <v>0</v>
      </c>
      <c r="K16" s="180">
        <f t="shared" si="5"/>
        <v>0</v>
      </c>
      <c r="L16" s="180">
        <f t="shared" si="7"/>
        <v>0</v>
      </c>
      <c r="M16" s="180">
        <f t="shared" si="6"/>
        <v>0</v>
      </c>
      <c r="N16" s="60">
        <f t="shared" si="8"/>
        <v>0</v>
      </c>
      <c r="P16" s="39"/>
    </row>
    <row r="17" spans="1:16" x14ac:dyDescent="0.2">
      <c r="A17" s="51">
        <v>13</v>
      </c>
      <c r="B17" s="182"/>
      <c r="C17" s="183"/>
      <c r="D17" s="187">
        <v>0</v>
      </c>
      <c r="E17" s="294">
        <v>0</v>
      </c>
      <c r="F17" s="59">
        <f t="shared" si="0"/>
        <v>0</v>
      </c>
      <c r="G17" s="59">
        <f t="shared" si="1"/>
        <v>0</v>
      </c>
      <c r="H17" s="180">
        <f t="shared" si="2"/>
        <v>0</v>
      </c>
      <c r="I17" s="180">
        <f t="shared" si="3"/>
        <v>0</v>
      </c>
      <c r="J17" s="180">
        <f t="shared" si="4"/>
        <v>0</v>
      </c>
      <c r="K17" s="180">
        <f t="shared" si="5"/>
        <v>0</v>
      </c>
      <c r="L17" s="180">
        <f t="shared" si="7"/>
        <v>0</v>
      </c>
      <c r="M17" s="180">
        <f t="shared" si="6"/>
        <v>0</v>
      </c>
      <c r="N17" s="60">
        <f t="shared" si="8"/>
        <v>0</v>
      </c>
      <c r="P17" s="39"/>
    </row>
    <row r="18" spans="1:16" x14ac:dyDescent="0.2">
      <c r="A18" s="51">
        <v>14</v>
      </c>
      <c r="B18" s="182"/>
      <c r="C18" s="183"/>
      <c r="D18" s="187">
        <v>0</v>
      </c>
      <c r="E18" s="294">
        <v>0</v>
      </c>
      <c r="F18" s="59">
        <f t="shared" si="0"/>
        <v>0</v>
      </c>
      <c r="G18" s="59">
        <f t="shared" si="1"/>
        <v>0</v>
      </c>
      <c r="H18" s="180">
        <f t="shared" si="2"/>
        <v>0</v>
      </c>
      <c r="I18" s="180">
        <f t="shared" si="3"/>
        <v>0</v>
      </c>
      <c r="J18" s="180">
        <f t="shared" si="4"/>
        <v>0</v>
      </c>
      <c r="K18" s="180">
        <f t="shared" si="5"/>
        <v>0</v>
      </c>
      <c r="L18" s="180">
        <f t="shared" si="7"/>
        <v>0</v>
      </c>
      <c r="M18" s="180">
        <f t="shared" si="6"/>
        <v>0</v>
      </c>
      <c r="N18" s="60">
        <f t="shared" si="8"/>
        <v>0</v>
      </c>
      <c r="P18" s="39"/>
    </row>
    <row r="19" spans="1:16" x14ac:dyDescent="0.2">
      <c r="A19" s="51">
        <v>15</v>
      </c>
      <c r="B19" s="182"/>
      <c r="C19" s="183"/>
      <c r="D19" s="187">
        <v>0</v>
      </c>
      <c r="E19" s="294">
        <v>0</v>
      </c>
      <c r="F19" s="59">
        <f t="shared" si="0"/>
        <v>0</v>
      </c>
      <c r="G19" s="59">
        <f t="shared" si="1"/>
        <v>0</v>
      </c>
      <c r="H19" s="180">
        <f t="shared" si="2"/>
        <v>0</v>
      </c>
      <c r="I19" s="180">
        <f t="shared" si="3"/>
        <v>0</v>
      </c>
      <c r="J19" s="180">
        <f t="shared" si="4"/>
        <v>0</v>
      </c>
      <c r="K19" s="180">
        <f t="shared" si="5"/>
        <v>0</v>
      </c>
      <c r="L19" s="180">
        <f t="shared" si="7"/>
        <v>0</v>
      </c>
      <c r="M19" s="180">
        <f t="shared" si="6"/>
        <v>0</v>
      </c>
      <c r="N19" s="60">
        <f t="shared" si="8"/>
        <v>0</v>
      </c>
      <c r="P19" s="39"/>
    </row>
    <row r="20" spans="1:16" x14ac:dyDescent="0.2">
      <c r="A20" s="51">
        <v>16</v>
      </c>
      <c r="B20" s="182"/>
      <c r="C20" s="183"/>
      <c r="D20" s="187">
        <v>0</v>
      </c>
      <c r="E20" s="294">
        <v>0</v>
      </c>
      <c r="F20" s="59">
        <f t="shared" si="0"/>
        <v>0</v>
      </c>
      <c r="G20" s="59">
        <f t="shared" si="1"/>
        <v>0</v>
      </c>
      <c r="H20" s="180">
        <f t="shared" si="2"/>
        <v>0</v>
      </c>
      <c r="I20" s="180">
        <f t="shared" si="3"/>
        <v>0</v>
      </c>
      <c r="J20" s="180">
        <f t="shared" si="4"/>
        <v>0</v>
      </c>
      <c r="K20" s="180">
        <f t="shared" si="5"/>
        <v>0</v>
      </c>
      <c r="L20" s="180">
        <f t="shared" si="7"/>
        <v>0</v>
      </c>
      <c r="M20" s="180">
        <f t="shared" si="6"/>
        <v>0</v>
      </c>
      <c r="N20" s="60">
        <f t="shared" si="8"/>
        <v>0</v>
      </c>
      <c r="P20" s="39"/>
    </row>
    <row r="21" spans="1:16" x14ac:dyDescent="0.2">
      <c r="A21" s="51">
        <v>17</v>
      </c>
      <c r="B21" s="182"/>
      <c r="C21" s="183"/>
      <c r="D21" s="187">
        <v>0</v>
      </c>
      <c r="E21" s="294">
        <v>0</v>
      </c>
      <c r="F21" s="59">
        <f t="shared" si="0"/>
        <v>0</v>
      </c>
      <c r="G21" s="59">
        <f t="shared" si="1"/>
        <v>0</v>
      </c>
      <c r="H21" s="180">
        <f t="shared" si="2"/>
        <v>0</v>
      </c>
      <c r="I21" s="180">
        <f t="shared" si="3"/>
        <v>0</v>
      </c>
      <c r="J21" s="180">
        <f t="shared" si="4"/>
        <v>0</v>
      </c>
      <c r="K21" s="180">
        <f t="shared" si="5"/>
        <v>0</v>
      </c>
      <c r="L21" s="180">
        <f t="shared" si="7"/>
        <v>0</v>
      </c>
      <c r="M21" s="180">
        <f t="shared" si="6"/>
        <v>0</v>
      </c>
      <c r="N21" s="60">
        <f t="shared" si="8"/>
        <v>0</v>
      </c>
      <c r="P21" s="39"/>
    </row>
    <row r="22" spans="1:16" x14ac:dyDescent="0.2">
      <c r="A22" s="51">
        <v>18</v>
      </c>
      <c r="B22" s="182"/>
      <c r="C22" s="183"/>
      <c r="D22" s="187">
        <v>0</v>
      </c>
      <c r="E22" s="294">
        <v>0</v>
      </c>
      <c r="F22" s="59">
        <f t="shared" si="0"/>
        <v>0</v>
      </c>
      <c r="G22" s="59">
        <f t="shared" si="1"/>
        <v>0</v>
      </c>
      <c r="H22" s="180">
        <f t="shared" si="2"/>
        <v>0</v>
      </c>
      <c r="I22" s="180">
        <f t="shared" si="3"/>
        <v>0</v>
      </c>
      <c r="J22" s="180">
        <f t="shared" si="4"/>
        <v>0</v>
      </c>
      <c r="K22" s="180">
        <f t="shared" si="5"/>
        <v>0</v>
      </c>
      <c r="L22" s="180">
        <f t="shared" si="7"/>
        <v>0</v>
      </c>
      <c r="M22" s="180">
        <f t="shared" si="6"/>
        <v>0</v>
      </c>
      <c r="N22" s="60">
        <f t="shared" si="8"/>
        <v>0</v>
      </c>
      <c r="P22" s="39"/>
    </row>
    <row r="23" spans="1:16" x14ac:dyDescent="0.2">
      <c r="A23" s="51">
        <v>19</v>
      </c>
      <c r="B23" s="182"/>
      <c r="C23" s="183"/>
      <c r="D23" s="187">
        <v>0</v>
      </c>
      <c r="E23" s="294">
        <v>0</v>
      </c>
      <c r="F23" s="59">
        <f t="shared" si="0"/>
        <v>0</v>
      </c>
      <c r="G23" s="59">
        <f t="shared" si="1"/>
        <v>0</v>
      </c>
      <c r="H23" s="180">
        <f t="shared" si="2"/>
        <v>0</v>
      </c>
      <c r="I23" s="180">
        <f t="shared" si="3"/>
        <v>0</v>
      </c>
      <c r="J23" s="180">
        <f t="shared" si="4"/>
        <v>0</v>
      </c>
      <c r="K23" s="180">
        <f t="shared" si="5"/>
        <v>0</v>
      </c>
      <c r="L23" s="180">
        <f t="shared" si="7"/>
        <v>0</v>
      </c>
      <c r="M23" s="180">
        <f t="shared" si="6"/>
        <v>0</v>
      </c>
      <c r="N23" s="60">
        <f t="shared" si="8"/>
        <v>0</v>
      </c>
      <c r="P23" s="39"/>
    </row>
    <row r="24" spans="1:16" x14ac:dyDescent="0.2">
      <c r="A24" s="51">
        <v>20</v>
      </c>
      <c r="B24" s="182"/>
      <c r="C24" s="183"/>
      <c r="D24" s="187">
        <v>0</v>
      </c>
      <c r="E24" s="294">
        <v>0</v>
      </c>
      <c r="F24" s="59">
        <f t="shared" si="0"/>
        <v>0</v>
      </c>
      <c r="G24" s="59">
        <f t="shared" si="1"/>
        <v>0</v>
      </c>
      <c r="H24" s="180">
        <f t="shared" si="2"/>
        <v>0</v>
      </c>
      <c r="I24" s="180">
        <f t="shared" si="3"/>
        <v>0</v>
      </c>
      <c r="J24" s="180">
        <f t="shared" si="4"/>
        <v>0</v>
      </c>
      <c r="K24" s="180">
        <f t="shared" si="5"/>
        <v>0</v>
      </c>
      <c r="L24" s="180">
        <f t="shared" si="7"/>
        <v>0</v>
      </c>
      <c r="M24" s="180">
        <f t="shared" si="6"/>
        <v>0</v>
      </c>
      <c r="N24" s="60">
        <f t="shared" si="8"/>
        <v>0</v>
      </c>
      <c r="P24" s="39"/>
    </row>
    <row r="25" spans="1:16" x14ac:dyDescent="0.2">
      <c r="A25" s="51">
        <v>21</v>
      </c>
      <c r="B25" s="182"/>
      <c r="C25" s="183"/>
      <c r="D25" s="187">
        <v>0</v>
      </c>
      <c r="E25" s="294">
        <v>0</v>
      </c>
      <c r="F25" s="59">
        <f t="shared" si="0"/>
        <v>0</v>
      </c>
      <c r="G25" s="59">
        <f t="shared" si="1"/>
        <v>0</v>
      </c>
      <c r="H25" s="180">
        <f t="shared" si="2"/>
        <v>0</v>
      </c>
      <c r="I25" s="180">
        <f t="shared" si="3"/>
        <v>0</v>
      </c>
      <c r="J25" s="180">
        <f t="shared" si="4"/>
        <v>0</v>
      </c>
      <c r="K25" s="180">
        <f t="shared" si="5"/>
        <v>0</v>
      </c>
      <c r="L25" s="180">
        <f t="shared" si="7"/>
        <v>0</v>
      </c>
      <c r="M25" s="180">
        <f t="shared" si="6"/>
        <v>0</v>
      </c>
      <c r="N25" s="60">
        <f t="shared" si="8"/>
        <v>0</v>
      </c>
      <c r="P25" s="39"/>
    </row>
    <row r="26" spans="1:16" x14ac:dyDescent="0.2">
      <c r="A26" s="51">
        <v>22</v>
      </c>
      <c r="B26" s="182"/>
      <c r="C26" s="183"/>
      <c r="D26" s="187">
        <v>0</v>
      </c>
      <c r="E26" s="294">
        <v>0</v>
      </c>
      <c r="F26" s="59">
        <f t="shared" si="0"/>
        <v>0</v>
      </c>
      <c r="G26" s="59">
        <f t="shared" si="1"/>
        <v>0</v>
      </c>
      <c r="H26" s="180">
        <f t="shared" si="2"/>
        <v>0</v>
      </c>
      <c r="I26" s="180">
        <f t="shared" si="3"/>
        <v>0</v>
      </c>
      <c r="J26" s="180">
        <f t="shared" si="4"/>
        <v>0</v>
      </c>
      <c r="K26" s="180">
        <f t="shared" si="5"/>
        <v>0</v>
      </c>
      <c r="L26" s="180">
        <f t="shared" si="7"/>
        <v>0</v>
      </c>
      <c r="M26" s="180">
        <f t="shared" si="6"/>
        <v>0</v>
      </c>
      <c r="N26" s="60">
        <f t="shared" si="8"/>
        <v>0</v>
      </c>
      <c r="P26" s="39"/>
    </row>
    <row r="27" spans="1:16" x14ac:dyDescent="0.2">
      <c r="A27" s="51">
        <v>23</v>
      </c>
      <c r="B27" s="182"/>
      <c r="C27" s="183"/>
      <c r="D27" s="187">
        <v>0</v>
      </c>
      <c r="E27" s="294">
        <v>0</v>
      </c>
      <c r="F27" s="59">
        <f t="shared" si="0"/>
        <v>0</v>
      </c>
      <c r="G27" s="59">
        <f t="shared" si="1"/>
        <v>0</v>
      </c>
      <c r="H27" s="180">
        <f t="shared" si="2"/>
        <v>0</v>
      </c>
      <c r="I27" s="180">
        <f t="shared" si="3"/>
        <v>0</v>
      </c>
      <c r="J27" s="180">
        <f t="shared" si="4"/>
        <v>0</v>
      </c>
      <c r="K27" s="180">
        <f t="shared" si="5"/>
        <v>0</v>
      </c>
      <c r="L27" s="180">
        <f t="shared" si="7"/>
        <v>0</v>
      </c>
      <c r="M27" s="180">
        <f t="shared" si="6"/>
        <v>0</v>
      </c>
      <c r="N27" s="60">
        <f t="shared" si="8"/>
        <v>0</v>
      </c>
      <c r="P27" s="39"/>
    </row>
    <row r="28" spans="1:16" x14ac:dyDescent="0.2">
      <c r="A28" s="51">
        <v>24</v>
      </c>
      <c r="B28" s="182"/>
      <c r="C28" s="183"/>
      <c r="D28" s="187">
        <v>0</v>
      </c>
      <c r="E28" s="294">
        <v>0</v>
      </c>
      <c r="F28" s="59">
        <f t="shared" si="0"/>
        <v>0</v>
      </c>
      <c r="G28" s="59">
        <f t="shared" si="1"/>
        <v>0</v>
      </c>
      <c r="H28" s="180">
        <f t="shared" si="2"/>
        <v>0</v>
      </c>
      <c r="I28" s="180">
        <f t="shared" si="3"/>
        <v>0</v>
      </c>
      <c r="J28" s="180">
        <f t="shared" si="4"/>
        <v>0</v>
      </c>
      <c r="K28" s="180">
        <f t="shared" si="5"/>
        <v>0</v>
      </c>
      <c r="L28" s="180">
        <f t="shared" si="7"/>
        <v>0</v>
      </c>
      <c r="M28" s="180">
        <f t="shared" si="6"/>
        <v>0</v>
      </c>
      <c r="N28" s="60">
        <f t="shared" si="8"/>
        <v>0</v>
      </c>
      <c r="P28" s="39"/>
    </row>
    <row r="29" spans="1:16" x14ac:dyDescent="0.2">
      <c r="A29" s="51">
        <v>25</v>
      </c>
      <c r="B29" s="182"/>
      <c r="C29" s="183"/>
      <c r="D29" s="187">
        <v>0</v>
      </c>
      <c r="E29" s="294">
        <v>0</v>
      </c>
      <c r="F29" s="59">
        <f t="shared" si="0"/>
        <v>0</v>
      </c>
      <c r="G29" s="59">
        <f t="shared" si="1"/>
        <v>0</v>
      </c>
      <c r="H29" s="180">
        <f t="shared" si="2"/>
        <v>0</v>
      </c>
      <c r="I29" s="180">
        <f t="shared" si="3"/>
        <v>0</v>
      </c>
      <c r="J29" s="180">
        <f t="shared" si="4"/>
        <v>0</v>
      </c>
      <c r="K29" s="180">
        <f t="shared" si="5"/>
        <v>0</v>
      </c>
      <c r="L29" s="180">
        <f t="shared" si="7"/>
        <v>0</v>
      </c>
      <c r="M29" s="180">
        <f t="shared" si="6"/>
        <v>0</v>
      </c>
      <c r="N29" s="60">
        <f t="shared" si="8"/>
        <v>0</v>
      </c>
      <c r="P29" s="39"/>
    </row>
    <row r="30" spans="1:16" x14ac:dyDescent="0.2">
      <c r="A30" s="51">
        <v>26</v>
      </c>
      <c r="B30" s="182"/>
      <c r="C30" s="183"/>
      <c r="D30" s="187">
        <v>0</v>
      </c>
      <c r="E30" s="294">
        <v>0</v>
      </c>
      <c r="F30" s="59">
        <f t="shared" si="0"/>
        <v>0</v>
      </c>
      <c r="G30" s="59">
        <f t="shared" si="1"/>
        <v>0</v>
      </c>
      <c r="H30" s="180">
        <f t="shared" si="2"/>
        <v>0</v>
      </c>
      <c r="I30" s="180">
        <f t="shared" si="3"/>
        <v>0</v>
      </c>
      <c r="J30" s="180">
        <f t="shared" si="4"/>
        <v>0</v>
      </c>
      <c r="K30" s="180">
        <f t="shared" si="5"/>
        <v>0</v>
      </c>
      <c r="L30" s="180">
        <f t="shared" si="7"/>
        <v>0</v>
      </c>
      <c r="M30" s="180">
        <f t="shared" si="6"/>
        <v>0</v>
      </c>
      <c r="N30" s="60">
        <f t="shared" si="8"/>
        <v>0</v>
      </c>
      <c r="P30" s="39"/>
    </row>
    <row r="31" spans="1:16" x14ac:dyDescent="0.2">
      <c r="A31" s="51">
        <v>27</v>
      </c>
      <c r="B31" s="182"/>
      <c r="C31" s="183"/>
      <c r="D31" s="187">
        <v>0</v>
      </c>
      <c r="E31" s="295">
        <v>0</v>
      </c>
      <c r="F31" s="59">
        <f t="shared" si="0"/>
        <v>0</v>
      </c>
      <c r="G31" s="59">
        <f t="shared" si="1"/>
        <v>0</v>
      </c>
      <c r="H31" s="180">
        <f t="shared" si="2"/>
        <v>0</v>
      </c>
      <c r="I31" s="180">
        <f t="shared" si="3"/>
        <v>0</v>
      </c>
      <c r="J31" s="180">
        <f t="shared" si="4"/>
        <v>0</v>
      </c>
      <c r="K31" s="180">
        <f t="shared" si="5"/>
        <v>0</v>
      </c>
      <c r="L31" s="180">
        <f t="shared" si="7"/>
        <v>0</v>
      </c>
      <c r="M31" s="180">
        <f t="shared" si="6"/>
        <v>0</v>
      </c>
      <c r="N31" s="60">
        <f t="shared" si="8"/>
        <v>0</v>
      </c>
      <c r="P31" s="39"/>
    </row>
    <row r="32" spans="1:16" x14ac:dyDescent="0.2">
      <c r="A32" s="51">
        <v>28</v>
      </c>
      <c r="B32" s="182"/>
      <c r="C32" s="183"/>
      <c r="D32" s="187">
        <v>0</v>
      </c>
      <c r="E32" s="295">
        <v>0</v>
      </c>
      <c r="F32" s="59">
        <f t="shared" si="0"/>
        <v>0</v>
      </c>
      <c r="G32" s="59">
        <f t="shared" si="1"/>
        <v>0</v>
      </c>
      <c r="H32" s="180">
        <f t="shared" si="2"/>
        <v>0</v>
      </c>
      <c r="I32" s="180">
        <f t="shared" si="3"/>
        <v>0</v>
      </c>
      <c r="J32" s="180">
        <f t="shared" si="4"/>
        <v>0</v>
      </c>
      <c r="K32" s="180">
        <f t="shared" si="5"/>
        <v>0</v>
      </c>
      <c r="L32" s="180">
        <f t="shared" si="7"/>
        <v>0</v>
      </c>
      <c r="M32" s="180">
        <f t="shared" si="6"/>
        <v>0</v>
      </c>
      <c r="N32" s="60">
        <f t="shared" si="8"/>
        <v>0</v>
      </c>
      <c r="P32" s="39"/>
    </row>
    <row r="33" spans="1:16" x14ac:dyDescent="0.2">
      <c r="A33" s="51">
        <v>29</v>
      </c>
      <c r="B33" s="182"/>
      <c r="C33" s="183"/>
      <c r="D33" s="187">
        <v>0</v>
      </c>
      <c r="E33" s="295">
        <v>0</v>
      </c>
      <c r="F33" s="59">
        <f t="shared" si="0"/>
        <v>0</v>
      </c>
      <c r="G33" s="59">
        <f t="shared" si="1"/>
        <v>0</v>
      </c>
      <c r="H33" s="180">
        <f t="shared" si="2"/>
        <v>0</v>
      </c>
      <c r="I33" s="180">
        <f t="shared" si="3"/>
        <v>0</v>
      </c>
      <c r="J33" s="180">
        <f t="shared" si="4"/>
        <v>0</v>
      </c>
      <c r="K33" s="180">
        <f t="shared" si="5"/>
        <v>0</v>
      </c>
      <c r="L33" s="180">
        <f t="shared" si="7"/>
        <v>0</v>
      </c>
      <c r="M33" s="180">
        <f t="shared" si="6"/>
        <v>0</v>
      </c>
      <c r="N33" s="60">
        <f t="shared" si="8"/>
        <v>0</v>
      </c>
      <c r="P33" s="39"/>
    </row>
    <row r="34" spans="1:16" x14ac:dyDescent="0.2">
      <c r="A34" s="51">
        <v>30</v>
      </c>
      <c r="B34" s="182"/>
      <c r="C34" s="183"/>
      <c r="D34" s="187">
        <v>0</v>
      </c>
      <c r="E34" s="295">
        <v>0</v>
      </c>
      <c r="F34" s="59">
        <f t="shared" si="0"/>
        <v>0</v>
      </c>
      <c r="G34" s="59">
        <f t="shared" si="1"/>
        <v>0</v>
      </c>
      <c r="H34" s="180">
        <f t="shared" si="2"/>
        <v>0</v>
      </c>
      <c r="I34" s="180">
        <f t="shared" si="3"/>
        <v>0</v>
      </c>
      <c r="J34" s="180">
        <f t="shared" si="4"/>
        <v>0</v>
      </c>
      <c r="K34" s="180">
        <f t="shared" si="5"/>
        <v>0</v>
      </c>
      <c r="L34" s="180">
        <f t="shared" si="7"/>
        <v>0</v>
      </c>
      <c r="M34" s="180">
        <f t="shared" si="6"/>
        <v>0</v>
      </c>
      <c r="N34" s="60">
        <f t="shared" si="8"/>
        <v>0</v>
      </c>
      <c r="P34" s="39"/>
    </row>
    <row r="35" spans="1:16" ht="15" thickBot="1" x14ac:dyDescent="0.25">
      <c r="A35" s="51">
        <v>31</v>
      </c>
      <c r="B35" s="184"/>
      <c r="C35" s="185"/>
      <c r="D35" s="188">
        <v>0</v>
      </c>
      <c r="E35" s="296">
        <v>0</v>
      </c>
      <c r="F35" s="61">
        <f t="shared" si="0"/>
        <v>0</v>
      </c>
      <c r="G35" s="61">
        <f t="shared" si="1"/>
        <v>0</v>
      </c>
      <c r="H35" s="181">
        <f>F35*$H$2</f>
        <v>0</v>
      </c>
      <c r="I35" s="180">
        <f t="shared" si="3"/>
        <v>0</v>
      </c>
      <c r="J35" s="180">
        <f t="shared" si="4"/>
        <v>0</v>
      </c>
      <c r="K35" s="180">
        <f t="shared" si="5"/>
        <v>0</v>
      </c>
      <c r="L35" s="180">
        <f t="shared" si="7"/>
        <v>0</v>
      </c>
      <c r="M35" s="180">
        <f t="shared" si="6"/>
        <v>0</v>
      </c>
      <c r="N35" s="60">
        <f t="shared" si="8"/>
        <v>0</v>
      </c>
      <c r="P35" s="39"/>
    </row>
    <row r="36" spans="1:16" ht="15" thickBot="1" x14ac:dyDescent="0.25">
      <c r="B36" s="282" t="s">
        <v>115</v>
      </c>
      <c r="C36" s="283"/>
      <c r="D36" s="283"/>
      <c r="E36" s="283"/>
      <c r="F36" s="283"/>
      <c r="G36" s="283"/>
      <c r="H36" s="283"/>
      <c r="I36" s="283"/>
      <c r="J36" s="283"/>
      <c r="K36" s="283"/>
      <c r="L36" s="283"/>
      <c r="M36" s="283"/>
      <c r="N36" s="284"/>
      <c r="P36" s="39"/>
    </row>
    <row r="37" spans="1:16" x14ac:dyDescent="0.2">
      <c r="B37" s="221"/>
      <c r="C37" s="222"/>
      <c r="D37" s="189">
        <v>0</v>
      </c>
      <c r="E37" s="297">
        <v>0</v>
      </c>
      <c r="F37" s="62">
        <f t="shared" ref="F37:F46" si="9">D37*E37</f>
        <v>0</v>
      </c>
      <c r="G37" s="59">
        <f t="shared" ref="G37:G50" si="10">F37*$G$2</f>
        <v>0</v>
      </c>
      <c r="H37" s="180">
        <f t="shared" ref="H37:H58" si="11">F37*$H$2</f>
        <v>0</v>
      </c>
      <c r="I37" s="180">
        <f t="shared" si="3"/>
        <v>0</v>
      </c>
      <c r="J37" s="180">
        <f t="shared" si="4"/>
        <v>0</v>
      </c>
      <c r="K37" s="180">
        <f t="shared" si="5"/>
        <v>0</v>
      </c>
      <c r="L37" s="180">
        <f t="shared" si="7"/>
        <v>0</v>
      </c>
      <c r="M37" s="180">
        <f t="shared" si="6"/>
        <v>0</v>
      </c>
      <c r="N37" s="60">
        <f>SUM(F37:M37)</f>
        <v>0</v>
      </c>
      <c r="P37" s="39"/>
    </row>
    <row r="38" spans="1:16" x14ac:dyDescent="0.2">
      <c r="B38" s="190"/>
      <c r="C38" s="191"/>
      <c r="D38" s="192">
        <v>0</v>
      </c>
      <c r="E38" s="298">
        <v>0</v>
      </c>
      <c r="F38" s="62">
        <f t="shared" si="9"/>
        <v>0</v>
      </c>
      <c r="G38" s="59">
        <f t="shared" si="10"/>
        <v>0</v>
      </c>
      <c r="H38" s="180">
        <f t="shared" si="11"/>
        <v>0</v>
      </c>
      <c r="I38" s="180">
        <f t="shared" si="3"/>
        <v>0</v>
      </c>
      <c r="J38" s="180">
        <f t="shared" si="4"/>
        <v>0</v>
      </c>
      <c r="K38" s="180">
        <f t="shared" si="5"/>
        <v>0</v>
      </c>
      <c r="L38" s="180">
        <f t="shared" si="7"/>
        <v>0</v>
      </c>
      <c r="M38" s="180">
        <f t="shared" si="6"/>
        <v>0</v>
      </c>
      <c r="N38" s="60">
        <f t="shared" ref="N38:N46" si="12">SUM(F38:M38)</f>
        <v>0</v>
      </c>
      <c r="P38" s="39"/>
    </row>
    <row r="39" spans="1:16" x14ac:dyDescent="0.2">
      <c r="B39" s="190"/>
      <c r="C39" s="191"/>
      <c r="D39" s="192">
        <v>0</v>
      </c>
      <c r="E39" s="298">
        <v>0</v>
      </c>
      <c r="F39" s="62">
        <f t="shared" si="9"/>
        <v>0</v>
      </c>
      <c r="G39" s="59">
        <f t="shared" si="10"/>
        <v>0</v>
      </c>
      <c r="H39" s="180">
        <f t="shared" si="11"/>
        <v>0</v>
      </c>
      <c r="I39" s="180">
        <f t="shared" si="3"/>
        <v>0</v>
      </c>
      <c r="J39" s="180">
        <f t="shared" si="4"/>
        <v>0</v>
      </c>
      <c r="K39" s="180">
        <f t="shared" si="5"/>
        <v>0</v>
      </c>
      <c r="L39" s="180">
        <f t="shared" si="7"/>
        <v>0</v>
      </c>
      <c r="M39" s="180">
        <f t="shared" si="6"/>
        <v>0</v>
      </c>
      <c r="N39" s="60">
        <f t="shared" si="12"/>
        <v>0</v>
      </c>
      <c r="P39" s="39"/>
    </row>
    <row r="40" spans="1:16" x14ac:dyDescent="0.2">
      <c r="B40" s="190"/>
      <c r="C40" s="191"/>
      <c r="D40" s="192">
        <v>0</v>
      </c>
      <c r="E40" s="298">
        <v>0</v>
      </c>
      <c r="F40" s="62">
        <f t="shared" si="9"/>
        <v>0</v>
      </c>
      <c r="G40" s="59">
        <f t="shared" si="10"/>
        <v>0</v>
      </c>
      <c r="H40" s="180">
        <f t="shared" si="11"/>
        <v>0</v>
      </c>
      <c r="I40" s="180">
        <f t="shared" si="3"/>
        <v>0</v>
      </c>
      <c r="J40" s="180">
        <f t="shared" si="4"/>
        <v>0</v>
      </c>
      <c r="K40" s="180">
        <f t="shared" si="5"/>
        <v>0</v>
      </c>
      <c r="L40" s="180">
        <f t="shared" si="7"/>
        <v>0</v>
      </c>
      <c r="M40" s="180">
        <f t="shared" si="6"/>
        <v>0</v>
      </c>
      <c r="N40" s="60">
        <f t="shared" si="12"/>
        <v>0</v>
      </c>
      <c r="P40" s="39"/>
    </row>
    <row r="41" spans="1:16" x14ac:dyDescent="0.2">
      <c r="B41" s="190"/>
      <c r="C41" s="191"/>
      <c r="D41" s="192">
        <v>0</v>
      </c>
      <c r="E41" s="298">
        <v>0</v>
      </c>
      <c r="F41" s="62">
        <f t="shared" si="9"/>
        <v>0</v>
      </c>
      <c r="G41" s="59">
        <f t="shared" si="10"/>
        <v>0</v>
      </c>
      <c r="H41" s="180">
        <f t="shared" si="11"/>
        <v>0</v>
      </c>
      <c r="I41" s="180">
        <f t="shared" si="3"/>
        <v>0</v>
      </c>
      <c r="J41" s="180">
        <f t="shared" si="4"/>
        <v>0</v>
      </c>
      <c r="K41" s="180">
        <f t="shared" si="5"/>
        <v>0</v>
      </c>
      <c r="L41" s="180">
        <f t="shared" si="7"/>
        <v>0</v>
      </c>
      <c r="M41" s="180">
        <f t="shared" si="6"/>
        <v>0</v>
      </c>
      <c r="N41" s="60">
        <f t="shared" si="12"/>
        <v>0</v>
      </c>
      <c r="P41" s="39"/>
    </row>
    <row r="42" spans="1:16" x14ac:dyDescent="0.2">
      <c r="B42" s="190"/>
      <c r="C42" s="191"/>
      <c r="D42" s="192">
        <v>0</v>
      </c>
      <c r="E42" s="298">
        <v>0</v>
      </c>
      <c r="F42" s="62">
        <f t="shared" si="9"/>
        <v>0</v>
      </c>
      <c r="G42" s="59">
        <f t="shared" si="10"/>
        <v>0</v>
      </c>
      <c r="H42" s="180">
        <f t="shared" si="11"/>
        <v>0</v>
      </c>
      <c r="I42" s="180">
        <f t="shared" si="3"/>
        <v>0</v>
      </c>
      <c r="J42" s="180">
        <f t="shared" si="4"/>
        <v>0</v>
      </c>
      <c r="K42" s="180">
        <f t="shared" si="5"/>
        <v>0</v>
      </c>
      <c r="L42" s="180">
        <f t="shared" si="7"/>
        <v>0</v>
      </c>
      <c r="M42" s="180">
        <f t="shared" si="6"/>
        <v>0</v>
      </c>
      <c r="N42" s="60">
        <f t="shared" si="12"/>
        <v>0</v>
      </c>
      <c r="P42" s="39"/>
    </row>
    <row r="43" spans="1:16" x14ac:dyDescent="0.2">
      <c r="B43" s="190"/>
      <c r="C43" s="191"/>
      <c r="D43" s="192">
        <v>0</v>
      </c>
      <c r="E43" s="298">
        <v>0</v>
      </c>
      <c r="F43" s="62">
        <f t="shared" si="9"/>
        <v>0</v>
      </c>
      <c r="G43" s="59">
        <f t="shared" si="10"/>
        <v>0</v>
      </c>
      <c r="H43" s="180">
        <f t="shared" si="11"/>
        <v>0</v>
      </c>
      <c r="I43" s="180">
        <f t="shared" si="3"/>
        <v>0</v>
      </c>
      <c r="J43" s="180">
        <f t="shared" si="4"/>
        <v>0</v>
      </c>
      <c r="K43" s="180">
        <f t="shared" si="5"/>
        <v>0</v>
      </c>
      <c r="L43" s="180">
        <f t="shared" si="7"/>
        <v>0</v>
      </c>
      <c r="M43" s="180">
        <f t="shared" si="6"/>
        <v>0</v>
      </c>
      <c r="N43" s="60">
        <f t="shared" si="12"/>
        <v>0</v>
      </c>
      <c r="P43" s="39"/>
    </row>
    <row r="44" spans="1:16" x14ac:dyDescent="0.2">
      <c r="B44" s="190"/>
      <c r="C44" s="191"/>
      <c r="D44" s="192">
        <v>0</v>
      </c>
      <c r="E44" s="298">
        <v>0</v>
      </c>
      <c r="F44" s="62">
        <f t="shared" si="9"/>
        <v>0</v>
      </c>
      <c r="G44" s="59">
        <f t="shared" si="10"/>
        <v>0</v>
      </c>
      <c r="H44" s="180">
        <f t="shared" si="11"/>
        <v>0</v>
      </c>
      <c r="I44" s="180">
        <f t="shared" si="3"/>
        <v>0</v>
      </c>
      <c r="J44" s="180">
        <f t="shared" si="4"/>
        <v>0</v>
      </c>
      <c r="K44" s="180">
        <f t="shared" si="5"/>
        <v>0</v>
      </c>
      <c r="L44" s="180">
        <f t="shared" si="7"/>
        <v>0</v>
      </c>
      <c r="M44" s="180">
        <f t="shared" si="6"/>
        <v>0</v>
      </c>
      <c r="N44" s="60">
        <f t="shared" si="12"/>
        <v>0</v>
      </c>
      <c r="P44" s="39"/>
    </row>
    <row r="45" spans="1:16" x14ac:dyDescent="0.2">
      <c r="B45" s="190"/>
      <c r="C45" s="191"/>
      <c r="D45" s="192">
        <v>0</v>
      </c>
      <c r="E45" s="298">
        <v>0</v>
      </c>
      <c r="F45" s="62">
        <f t="shared" si="9"/>
        <v>0</v>
      </c>
      <c r="G45" s="59">
        <f t="shared" si="10"/>
        <v>0</v>
      </c>
      <c r="H45" s="180">
        <f t="shared" si="11"/>
        <v>0</v>
      </c>
      <c r="I45" s="180">
        <f t="shared" si="3"/>
        <v>0</v>
      </c>
      <c r="J45" s="180">
        <f t="shared" si="4"/>
        <v>0</v>
      </c>
      <c r="K45" s="180">
        <f t="shared" si="5"/>
        <v>0</v>
      </c>
      <c r="L45" s="180">
        <f t="shared" si="7"/>
        <v>0</v>
      </c>
      <c r="M45" s="180">
        <f t="shared" si="6"/>
        <v>0</v>
      </c>
      <c r="N45" s="60">
        <f t="shared" si="12"/>
        <v>0</v>
      </c>
      <c r="P45" s="39"/>
    </row>
    <row r="46" spans="1:16" ht="15" thickBot="1" x14ac:dyDescent="0.25">
      <c r="B46" s="190"/>
      <c r="C46" s="191"/>
      <c r="D46" s="192">
        <v>0</v>
      </c>
      <c r="E46" s="298">
        <v>0</v>
      </c>
      <c r="F46" s="62">
        <f t="shared" si="9"/>
        <v>0</v>
      </c>
      <c r="G46" s="59">
        <f t="shared" si="10"/>
        <v>0</v>
      </c>
      <c r="H46" s="180">
        <f t="shared" si="11"/>
        <v>0</v>
      </c>
      <c r="I46" s="180">
        <f t="shared" si="3"/>
        <v>0</v>
      </c>
      <c r="J46" s="180">
        <f t="shared" si="4"/>
        <v>0</v>
      </c>
      <c r="K46" s="180">
        <f t="shared" si="5"/>
        <v>0</v>
      </c>
      <c r="L46" s="180">
        <f t="shared" si="7"/>
        <v>0</v>
      </c>
      <c r="M46" s="180">
        <f t="shared" si="6"/>
        <v>0</v>
      </c>
      <c r="N46" s="60">
        <f t="shared" si="12"/>
        <v>0</v>
      </c>
      <c r="P46" s="39"/>
    </row>
    <row r="47" spans="1:16" ht="15" thickBot="1" x14ac:dyDescent="0.25">
      <c r="B47" s="282" t="s">
        <v>132</v>
      </c>
      <c r="C47" s="283"/>
      <c r="D47" s="283"/>
      <c r="E47" s="283"/>
      <c r="F47" s="283"/>
      <c r="G47" s="283"/>
      <c r="H47" s="283"/>
      <c r="I47" s="283"/>
      <c r="J47" s="283"/>
      <c r="K47" s="283"/>
      <c r="L47" s="283"/>
      <c r="M47" s="283"/>
      <c r="N47" s="284"/>
      <c r="P47" s="39"/>
    </row>
    <row r="48" spans="1:16" x14ac:dyDescent="0.2">
      <c r="B48" s="221"/>
      <c r="C48" s="222"/>
      <c r="D48" s="192">
        <v>0</v>
      </c>
      <c r="E48" s="298">
        <v>0</v>
      </c>
      <c r="F48" s="62">
        <f t="shared" ref="F48:F50" si="13">D48*E48</f>
        <v>0</v>
      </c>
      <c r="G48" s="59">
        <f t="shared" si="10"/>
        <v>0</v>
      </c>
      <c r="H48" s="180">
        <f t="shared" si="11"/>
        <v>0</v>
      </c>
      <c r="I48" s="180">
        <f t="shared" si="3"/>
        <v>0</v>
      </c>
      <c r="J48" s="180">
        <f t="shared" si="4"/>
        <v>0</v>
      </c>
      <c r="K48" s="180">
        <f t="shared" si="5"/>
        <v>0</v>
      </c>
      <c r="L48" s="180">
        <f t="shared" si="7"/>
        <v>0</v>
      </c>
      <c r="M48" s="180">
        <f t="shared" si="6"/>
        <v>0</v>
      </c>
      <c r="N48" s="60">
        <f>SUM(F48:M48)</f>
        <v>0</v>
      </c>
      <c r="P48" s="39"/>
    </row>
    <row r="49" spans="1:18" x14ac:dyDescent="0.2">
      <c r="B49" s="190"/>
      <c r="C49" s="191"/>
      <c r="D49" s="192">
        <v>0</v>
      </c>
      <c r="E49" s="298">
        <v>0</v>
      </c>
      <c r="F49" s="62">
        <f t="shared" si="13"/>
        <v>0</v>
      </c>
      <c r="G49" s="59">
        <f t="shared" si="10"/>
        <v>0</v>
      </c>
      <c r="H49" s="180">
        <f t="shared" si="11"/>
        <v>0</v>
      </c>
      <c r="I49" s="180">
        <f t="shared" si="3"/>
        <v>0</v>
      </c>
      <c r="J49" s="180">
        <f t="shared" si="4"/>
        <v>0</v>
      </c>
      <c r="K49" s="180">
        <f t="shared" si="5"/>
        <v>0</v>
      </c>
      <c r="L49" s="180">
        <f t="shared" si="7"/>
        <v>0</v>
      </c>
      <c r="M49" s="180">
        <f t="shared" si="6"/>
        <v>0</v>
      </c>
      <c r="N49" s="60">
        <f t="shared" ref="N49:N50" si="14">SUM(F49:M49)</f>
        <v>0</v>
      </c>
      <c r="P49" s="39"/>
    </row>
    <row r="50" spans="1:18" ht="15" thickBot="1" x14ac:dyDescent="0.25">
      <c r="B50" s="190"/>
      <c r="C50" s="191"/>
      <c r="D50" s="192">
        <v>0</v>
      </c>
      <c r="E50" s="298">
        <v>0</v>
      </c>
      <c r="F50" s="62">
        <f t="shared" si="13"/>
        <v>0</v>
      </c>
      <c r="G50" s="59">
        <f t="shared" si="10"/>
        <v>0</v>
      </c>
      <c r="H50" s="180">
        <f t="shared" si="11"/>
        <v>0</v>
      </c>
      <c r="I50" s="180">
        <f t="shared" si="3"/>
        <v>0</v>
      </c>
      <c r="J50" s="180">
        <f t="shared" si="4"/>
        <v>0</v>
      </c>
      <c r="K50" s="180">
        <f t="shared" si="5"/>
        <v>0</v>
      </c>
      <c r="L50" s="180">
        <f t="shared" si="7"/>
        <v>0</v>
      </c>
      <c r="M50" s="180">
        <f t="shared" si="6"/>
        <v>0</v>
      </c>
      <c r="N50" s="60">
        <f t="shared" si="14"/>
        <v>0</v>
      </c>
      <c r="P50" s="39"/>
    </row>
    <row r="51" spans="1:18" ht="15" thickBot="1" x14ac:dyDescent="0.25">
      <c r="B51" s="282" t="s">
        <v>116</v>
      </c>
      <c r="C51" s="283"/>
      <c r="D51" s="283"/>
      <c r="E51" s="283"/>
      <c r="F51" s="283"/>
      <c r="G51" s="283"/>
      <c r="H51" s="283"/>
      <c r="I51" s="283"/>
      <c r="J51" s="283"/>
      <c r="K51" s="283"/>
      <c r="L51" s="283"/>
      <c r="M51" s="283"/>
      <c r="N51" s="284"/>
      <c r="P51" s="39"/>
    </row>
    <row r="52" spans="1:18" x14ac:dyDescent="0.2">
      <c r="B52" s="221"/>
      <c r="C52" s="222"/>
      <c r="D52" s="192">
        <v>0</v>
      </c>
      <c r="E52" s="298">
        <v>0</v>
      </c>
      <c r="F52" s="63">
        <f>D52*E52</f>
        <v>0</v>
      </c>
      <c r="G52" s="63">
        <f>F52*$G$2</f>
        <v>0</v>
      </c>
      <c r="H52" s="180">
        <f t="shared" si="11"/>
        <v>0</v>
      </c>
      <c r="I52" s="180">
        <f t="shared" si="3"/>
        <v>0</v>
      </c>
      <c r="J52" s="180">
        <f t="shared" si="4"/>
        <v>0</v>
      </c>
      <c r="K52" s="180">
        <f t="shared" si="5"/>
        <v>0</v>
      </c>
      <c r="L52" s="180">
        <f t="shared" si="7"/>
        <v>0</v>
      </c>
      <c r="M52" s="180">
        <f t="shared" si="6"/>
        <v>0</v>
      </c>
      <c r="N52" s="60">
        <f>SUM(F52:M52)</f>
        <v>0</v>
      </c>
      <c r="P52" s="39"/>
    </row>
    <row r="53" spans="1:18" x14ac:dyDescent="0.2">
      <c r="B53" s="190"/>
      <c r="C53" s="191"/>
      <c r="D53" s="192">
        <v>0</v>
      </c>
      <c r="E53" s="298">
        <v>0</v>
      </c>
      <c r="F53" s="59">
        <f>D53*E53</f>
        <v>0</v>
      </c>
      <c r="G53" s="59">
        <f>F53*$G$2</f>
        <v>0</v>
      </c>
      <c r="H53" s="180">
        <f t="shared" si="11"/>
        <v>0</v>
      </c>
      <c r="I53" s="180">
        <f t="shared" si="3"/>
        <v>0</v>
      </c>
      <c r="J53" s="180">
        <f t="shared" si="4"/>
        <v>0</v>
      </c>
      <c r="K53" s="180">
        <f t="shared" si="5"/>
        <v>0</v>
      </c>
      <c r="L53" s="180">
        <f t="shared" si="7"/>
        <v>0</v>
      </c>
      <c r="M53" s="180">
        <f t="shared" si="6"/>
        <v>0</v>
      </c>
      <c r="N53" s="60">
        <f t="shared" ref="N53:N55" si="15">SUM(F53:M53)</f>
        <v>0</v>
      </c>
      <c r="P53" s="39"/>
    </row>
    <row r="54" spans="1:18" x14ac:dyDescent="0.2">
      <c r="B54" s="190"/>
      <c r="C54" s="191"/>
      <c r="D54" s="192">
        <v>0</v>
      </c>
      <c r="E54" s="298">
        <v>0</v>
      </c>
      <c r="F54" s="59">
        <f>D54*E54</f>
        <v>0</v>
      </c>
      <c r="G54" s="59">
        <f>F54*$G$2</f>
        <v>0</v>
      </c>
      <c r="H54" s="180">
        <f t="shared" si="11"/>
        <v>0</v>
      </c>
      <c r="I54" s="180">
        <f t="shared" si="3"/>
        <v>0</v>
      </c>
      <c r="J54" s="180">
        <f t="shared" si="4"/>
        <v>0</v>
      </c>
      <c r="K54" s="180">
        <f t="shared" si="5"/>
        <v>0</v>
      </c>
      <c r="L54" s="180">
        <f t="shared" si="7"/>
        <v>0</v>
      </c>
      <c r="M54" s="180">
        <f t="shared" si="6"/>
        <v>0</v>
      </c>
      <c r="N54" s="60">
        <f t="shared" si="15"/>
        <v>0</v>
      </c>
      <c r="P54" s="39"/>
    </row>
    <row r="55" spans="1:18" ht="15" thickBot="1" x14ac:dyDescent="0.25">
      <c r="B55" s="190"/>
      <c r="C55" s="191"/>
      <c r="D55" s="192">
        <v>0</v>
      </c>
      <c r="E55" s="298">
        <v>0</v>
      </c>
      <c r="F55" s="59">
        <f>D55*E55</f>
        <v>0</v>
      </c>
      <c r="G55" s="59">
        <f>F55*$G$2</f>
        <v>0</v>
      </c>
      <c r="H55" s="180">
        <f t="shared" si="11"/>
        <v>0</v>
      </c>
      <c r="I55" s="180">
        <f t="shared" si="3"/>
        <v>0</v>
      </c>
      <c r="J55" s="180">
        <f t="shared" si="4"/>
        <v>0</v>
      </c>
      <c r="K55" s="180">
        <f t="shared" si="5"/>
        <v>0</v>
      </c>
      <c r="L55" s="180">
        <f t="shared" si="7"/>
        <v>0</v>
      </c>
      <c r="M55" s="180">
        <f t="shared" si="6"/>
        <v>0</v>
      </c>
      <c r="N55" s="60">
        <f t="shared" si="15"/>
        <v>0</v>
      </c>
      <c r="P55" s="39"/>
    </row>
    <row r="56" spans="1:18" ht="15" thickBot="1" x14ac:dyDescent="0.25">
      <c r="B56" s="282" t="s">
        <v>131</v>
      </c>
      <c r="C56" s="283"/>
      <c r="D56" s="283"/>
      <c r="E56" s="283"/>
      <c r="F56" s="283"/>
      <c r="G56" s="283"/>
      <c r="H56" s="283"/>
      <c r="I56" s="283"/>
      <c r="J56" s="283"/>
      <c r="K56" s="283"/>
      <c r="L56" s="283"/>
      <c r="M56" s="283"/>
      <c r="N56" s="284"/>
      <c r="P56" s="39"/>
    </row>
    <row r="57" spans="1:18" x14ac:dyDescent="0.2">
      <c r="B57" s="221"/>
      <c r="C57" s="222"/>
      <c r="D57" s="192">
        <v>0</v>
      </c>
      <c r="E57" s="298">
        <v>0</v>
      </c>
      <c r="F57" s="62">
        <f t="shared" ref="F57:F58" si="16">D57*E57</f>
        <v>0</v>
      </c>
      <c r="G57" s="59">
        <f>F57*$G$2</f>
        <v>0</v>
      </c>
      <c r="H57" s="180">
        <f t="shared" si="11"/>
        <v>0</v>
      </c>
      <c r="I57" s="180">
        <f t="shared" si="3"/>
        <v>0</v>
      </c>
      <c r="J57" s="180">
        <f t="shared" si="4"/>
        <v>0</v>
      </c>
      <c r="K57" s="180">
        <f t="shared" si="5"/>
        <v>0</v>
      </c>
      <c r="L57" s="180">
        <f t="shared" si="7"/>
        <v>0</v>
      </c>
      <c r="M57" s="180">
        <f t="shared" si="6"/>
        <v>0</v>
      </c>
      <c r="N57" s="60">
        <f>SUM(F57:M57)</f>
        <v>0</v>
      </c>
      <c r="P57" s="39"/>
    </row>
    <row r="58" spans="1:18" ht="15" thickBot="1" x14ac:dyDescent="0.25">
      <c r="B58" s="193"/>
      <c r="C58" s="194"/>
      <c r="D58" s="195">
        <v>0</v>
      </c>
      <c r="E58" s="299">
        <v>0</v>
      </c>
      <c r="F58" s="62">
        <f t="shared" si="16"/>
        <v>0</v>
      </c>
      <c r="G58" s="59">
        <f>F58*$G$2</f>
        <v>0</v>
      </c>
      <c r="H58" s="180">
        <f t="shared" si="11"/>
        <v>0</v>
      </c>
      <c r="I58" s="180">
        <f t="shared" si="3"/>
        <v>0</v>
      </c>
      <c r="J58" s="180">
        <f t="shared" si="4"/>
        <v>0</v>
      </c>
      <c r="K58" s="180">
        <f t="shared" si="5"/>
        <v>0</v>
      </c>
      <c r="L58" s="180">
        <f t="shared" si="7"/>
        <v>0</v>
      </c>
      <c r="M58" s="180">
        <f t="shared" si="6"/>
        <v>0</v>
      </c>
      <c r="N58" s="60">
        <f>SUM(F58:M58)</f>
        <v>0</v>
      </c>
      <c r="P58" s="39"/>
    </row>
    <row r="59" spans="1:18" s="41" customFormat="1" ht="18" customHeight="1" thickBot="1" x14ac:dyDescent="0.3">
      <c r="A59" s="57"/>
      <c r="B59" s="280" t="s">
        <v>113</v>
      </c>
      <c r="C59" s="281"/>
      <c r="D59" s="64">
        <f t="shared" ref="D59" si="17">SUM(D5:D58)</f>
        <v>0</v>
      </c>
      <c r="E59" s="300">
        <f t="shared" ref="E59:M59" si="18">SUM(E5:E58)</f>
        <v>0</v>
      </c>
      <c r="F59" s="64">
        <f t="shared" si="18"/>
        <v>0</v>
      </c>
      <c r="G59" s="64">
        <f t="shared" si="18"/>
        <v>0</v>
      </c>
      <c r="H59" s="64">
        <f t="shared" si="18"/>
        <v>0</v>
      </c>
      <c r="I59" s="64">
        <f t="shared" si="18"/>
        <v>0</v>
      </c>
      <c r="J59" s="64">
        <f t="shared" si="18"/>
        <v>0</v>
      </c>
      <c r="K59" s="65">
        <f t="shared" si="18"/>
        <v>0</v>
      </c>
      <c r="L59" s="65">
        <f t="shared" si="18"/>
        <v>0</v>
      </c>
      <c r="M59" s="65">
        <f t="shared" si="18"/>
        <v>0</v>
      </c>
      <c r="N59" s="66">
        <f>SUM(F59:M59)</f>
        <v>0</v>
      </c>
      <c r="P59" s="42"/>
    </row>
    <row r="60" spans="1:18" ht="16.5" customHeight="1" thickBot="1" x14ac:dyDescent="0.3">
      <c r="B60" s="285" t="s">
        <v>133</v>
      </c>
      <c r="C60" s="286"/>
      <c r="D60" s="286"/>
      <c r="E60" s="286"/>
      <c r="F60" s="68">
        <f>SUM(F5:F35)</f>
        <v>0</v>
      </c>
      <c r="G60" s="198"/>
      <c r="H60" s="198"/>
      <c r="I60" s="198"/>
      <c r="J60" s="287" t="s">
        <v>134</v>
      </c>
      <c r="K60" s="287"/>
      <c r="L60" s="288"/>
      <c r="M60" s="69">
        <f>SUM(G5:M35)</f>
        <v>0</v>
      </c>
      <c r="N60" s="70">
        <f>SUM(F60,M60)</f>
        <v>0</v>
      </c>
      <c r="P60" s="46"/>
    </row>
    <row r="61" spans="1:18" ht="16.5" customHeight="1" thickBot="1" x14ac:dyDescent="0.3">
      <c r="B61" s="285" t="s">
        <v>135</v>
      </c>
      <c r="C61" s="286"/>
      <c r="D61" s="286"/>
      <c r="E61" s="286"/>
      <c r="F61" s="68">
        <f>SUM(F37:F46)</f>
        <v>0</v>
      </c>
      <c r="G61" s="198"/>
      <c r="H61" s="198"/>
      <c r="I61" s="198"/>
      <c r="J61" s="287" t="s">
        <v>137</v>
      </c>
      <c r="K61" s="287"/>
      <c r="L61" s="288"/>
      <c r="M61" s="69">
        <f>SUM(G37:M46)</f>
        <v>0</v>
      </c>
      <c r="N61" s="67">
        <f>SUM(F61,M61)</f>
        <v>0</v>
      </c>
    </row>
    <row r="62" spans="1:18" ht="16.5" customHeight="1" thickBot="1" x14ac:dyDescent="0.3">
      <c r="B62" s="285" t="s">
        <v>136</v>
      </c>
      <c r="C62" s="286"/>
      <c r="D62" s="286"/>
      <c r="E62" s="286"/>
      <c r="F62" s="68">
        <f>SUM(F48:F50,F52:F55,F57:F58)</f>
        <v>0</v>
      </c>
      <c r="G62" s="198"/>
      <c r="H62" s="198"/>
      <c r="I62" s="198"/>
      <c r="J62" s="287" t="s">
        <v>138</v>
      </c>
      <c r="K62" s="287"/>
      <c r="L62" s="288"/>
      <c r="M62" s="69">
        <f>SUM(G57:M58,G52:M55,G48:M50)</f>
        <v>0</v>
      </c>
      <c r="N62" s="67">
        <f>SUM(F62,M62)</f>
        <v>0</v>
      </c>
    </row>
    <row r="63" spans="1:18" x14ac:dyDescent="0.2">
      <c r="B63" s="43"/>
      <c r="C63" s="43"/>
      <c r="D63" s="43"/>
      <c r="E63" s="301"/>
      <c r="F63" s="43"/>
      <c r="G63" s="44"/>
      <c r="H63" s="47"/>
      <c r="I63" s="45"/>
      <c r="J63" s="45"/>
      <c r="K63" s="44"/>
      <c r="L63" s="44"/>
      <c r="M63" s="44"/>
      <c r="N63" s="45"/>
      <c r="O63" s="48"/>
      <c r="P63" s="50"/>
      <c r="Q63" s="45"/>
      <c r="R63" s="44"/>
    </row>
    <row r="64" spans="1:18" x14ac:dyDescent="0.2">
      <c r="N64" s="77"/>
    </row>
    <row r="65" spans="2:14" x14ac:dyDescent="0.2">
      <c r="N65" s="77"/>
    </row>
    <row r="66" spans="2:14" x14ac:dyDescent="0.2">
      <c r="I66" s="49"/>
    </row>
    <row r="73" spans="2:14" ht="15" x14ac:dyDescent="0.25">
      <c r="B73" s="52"/>
      <c r="C73" s="52"/>
    </row>
    <row r="75" spans="2:14" x14ac:dyDescent="0.2">
      <c r="B75" s="43"/>
      <c r="C75" s="43"/>
      <c r="D75" s="53"/>
      <c r="G75" s="44"/>
    </row>
    <row r="76" spans="2:14" x14ac:dyDescent="0.2">
      <c r="B76" s="43"/>
      <c r="C76" s="43"/>
      <c r="D76" s="53"/>
      <c r="G76" s="44"/>
    </row>
    <row r="77" spans="2:14" x14ac:dyDescent="0.2">
      <c r="B77" s="43"/>
      <c r="C77" s="43"/>
      <c r="D77" s="53"/>
      <c r="G77" s="44"/>
    </row>
    <row r="78" spans="2:14" x14ac:dyDescent="0.2">
      <c r="B78" s="43"/>
      <c r="C78" s="43"/>
      <c r="D78" s="53"/>
      <c r="G78" s="44"/>
      <c r="H78" s="46"/>
    </row>
    <row r="79" spans="2:14" x14ac:dyDescent="0.2">
      <c r="B79" s="43"/>
      <c r="C79" s="43"/>
      <c r="D79" s="53"/>
      <c r="G79" s="44"/>
      <c r="H79" s="46"/>
    </row>
    <row r="80" spans="2:14" x14ac:dyDescent="0.2">
      <c r="B80" s="43"/>
      <c r="C80" s="43"/>
      <c r="D80" s="53"/>
      <c r="G80" s="44"/>
    </row>
    <row r="81" spans="2:10" x14ac:dyDescent="0.2">
      <c r="G81" s="44"/>
      <c r="J81" s="46"/>
    </row>
    <row r="84" spans="2:10" x14ac:dyDescent="0.2">
      <c r="B84" s="54"/>
      <c r="C84" s="54"/>
    </row>
    <row r="85" spans="2:10" x14ac:dyDescent="0.2">
      <c r="B85" s="54"/>
      <c r="C85" s="54"/>
    </row>
    <row r="86" spans="2:10" x14ac:dyDescent="0.2">
      <c r="B86" s="55"/>
      <c r="C86" s="55"/>
    </row>
    <row r="87" spans="2:10" x14ac:dyDescent="0.2">
      <c r="B87" s="54"/>
      <c r="C87" s="54"/>
    </row>
    <row r="88" spans="2:10" x14ac:dyDescent="0.2">
      <c r="B88" s="54"/>
      <c r="C88" s="54"/>
    </row>
    <row r="89" spans="2:10" x14ac:dyDescent="0.2">
      <c r="B89" s="55"/>
      <c r="C89" s="55"/>
    </row>
    <row r="90" spans="2:10" x14ac:dyDescent="0.2">
      <c r="B90" s="54"/>
      <c r="C90" s="54"/>
    </row>
    <row r="91" spans="2:10" x14ac:dyDescent="0.2">
      <c r="B91" s="54"/>
      <c r="C91" s="54"/>
    </row>
    <row r="92" spans="2:10" x14ac:dyDescent="0.2">
      <c r="B92" s="55"/>
      <c r="C92" s="55"/>
    </row>
    <row r="93" spans="2:10" x14ac:dyDescent="0.2">
      <c r="B93" s="54"/>
      <c r="C93" s="54"/>
    </row>
    <row r="94" spans="2:10" x14ac:dyDescent="0.2">
      <c r="B94" s="55"/>
      <c r="C94" s="55"/>
    </row>
    <row r="95" spans="2:10" x14ac:dyDescent="0.2">
      <c r="B95" s="54"/>
      <c r="C95" s="54"/>
    </row>
    <row r="96" spans="2:10" x14ac:dyDescent="0.2">
      <c r="B96" s="54"/>
      <c r="C96" s="54"/>
    </row>
    <row r="97" spans="2:3" x14ac:dyDescent="0.2">
      <c r="B97" s="54"/>
      <c r="C97" s="54"/>
    </row>
    <row r="98" spans="2:3" x14ac:dyDescent="0.2">
      <c r="B98" s="54"/>
      <c r="C98" s="54"/>
    </row>
  </sheetData>
  <sheetProtection algorithmName="SHA-512" hashValue="PbpSGYDQYVSgoeAfpGZJAqlLMwli83KcH838FPLPOwldVo8ovflguESRLf2Zs7j60IqyKIhaVyAArWJATzVKKA==" saltValue="7bU0l8J9a1lQ5KBlF1/lrQ==" spinCount="100000" sheet="1" objects="1" scenarios="1"/>
  <mergeCells count="14">
    <mergeCell ref="B62:E62"/>
    <mergeCell ref="B60:E60"/>
    <mergeCell ref="B61:E61"/>
    <mergeCell ref="J60:L60"/>
    <mergeCell ref="J61:L61"/>
    <mergeCell ref="J62:L62"/>
    <mergeCell ref="O2:O4"/>
    <mergeCell ref="B1:F2"/>
    <mergeCell ref="B59:C59"/>
    <mergeCell ref="B56:N56"/>
    <mergeCell ref="B4:N4"/>
    <mergeCell ref="B36:N36"/>
    <mergeCell ref="B47:N47"/>
    <mergeCell ref="B51:N5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99CDF-7CE6-4575-B485-F1CF62F2C2D7}">
  <dimension ref="A1:J53"/>
  <sheetViews>
    <sheetView zoomScaleNormal="100" workbookViewId="0"/>
  </sheetViews>
  <sheetFormatPr defaultRowHeight="15.75" x14ac:dyDescent="0.25"/>
  <cols>
    <col min="1" max="1" width="17.625" style="58" bestFit="1" customWidth="1"/>
    <col min="2" max="2" width="31.125" bestFit="1" customWidth="1"/>
    <col min="3" max="9" width="11.625" customWidth="1"/>
  </cols>
  <sheetData>
    <row r="1" spans="1:10" ht="16.5" thickBot="1" x14ac:dyDescent="0.3"/>
    <row r="2" spans="1:10" s="9" customFormat="1" ht="80.25" customHeight="1" x14ac:dyDescent="0.25">
      <c r="A2" s="201" t="s">
        <v>151</v>
      </c>
      <c r="B2" s="202" t="s">
        <v>139</v>
      </c>
      <c r="C2" s="203" t="s">
        <v>124</v>
      </c>
      <c r="D2" s="203" t="s">
        <v>125</v>
      </c>
      <c r="E2" s="203" t="s">
        <v>126</v>
      </c>
      <c r="F2" s="203" t="s">
        <v>127</v>
      </c>
      <c r="G2" s="203" t="s">
        <v>128</v>
      </c>
      <c r="H2" s="203" t="s">
        <v>129</v>
      </c>
      <c r="I2" s="204" t="s">
        <v>130</v>
      </c>
      <c r="J2" s="205" t="s">
        <v>113</v>
      </c>
    </row>
    <row r="3" spans="1:10" x14ac:dyDescent="0.25">
      <c r="A3" s="75"/>
      <c r="B3" s="74" t="e">
        <f>VLOOKUP(A3,'Personnel Outline'!$A$5:$B$35,2,FALSE)</f>
        <v>#N/A</v>
      </c>
      <c r="C3" s="75"/>
      <c r="D3" s="75"/>
      <c r="E3" s="75"/>
      <c r="F3" s="75"/>
      <c r="G3" s="75"/>
      <c r="H3" s="75"/>
      <c r="I3" s="76"/>
      <c r="J3" s="74">
        <f t="shared" ref="J3:J12" si="0">SUM(C3:I3)</f>
        <v>0</v>
      </c>
    </row>
    <row r="4" spans="1:10" x14ac:dyDescent="0.25">
      <c r="A4" s="75"/>
      <c r="B4" s="74" t="e">
        <f>VLOOKUP(A4,'Personnel Outline'!$A$5:$B$35,2,FALSE)</f>
        <v>#N/A</v>
      </c>
      <c r="C4" s="75"/>
      <c r="D4" s="75"/>
      <c r="E4" s="75"/>
      <c r="F4" s="75"/>
      <c r="G4" s="75"/>
      <c r="H4" s="75"/>
      <c r="I4" s="76"/>
      <c r="J4" s="74">
        <f t="shared" si="0"/>
        <v>0</v>
      </c>
    </row>
    <row r="5" spans="1:10" x14ac:dyDescent="0.25">
      <c r="A5" s="75"/>
      <c r="B5" s="74" t="e">
        <f>VLOOKUP(A5,'Personnel Outline'!$A$5:$B$35,2,FALSE)</f>
        <v>#N/A</v>
      </c>
      <c r="C5" s="75"/>
      <c r="D5" s="75"/>
      <c r="E5" s="75"/>
      <c r="F5" s="75"/>
      <c r="G5" s="75"/>
      <c r="H5" s="75"/>
      <c r="I5" s="76"/>
      <c r="J5" s="74">
        <f t="shared" si="0"/>
        <v>0</v>
      </c>
    </row>
    <row r="6" spans="1:10" x14ac:dyDescent="0.25">
      <c r="A6" s="75"/>
      <c r="B6" s="74" t="e">
        <f>VLOOKUP(A6,'Personnel Outline'!$A$5:$B$35,2,FALSE)</f>
        <v>#N/A</v>
      </c>
      <c r="C6" s="75"/>
      <c r="D6" s="75"/>
      <c r="E6" s="75"/>
      <c r="F6" s="75"/>
      <c r="G6" s="75"/>
      <c r="H6" s="75"/>
      <c r="I6" s="76"/>
      <c r="J6" s="74">
        <f t="shared" si="0"/>
        <v>0</v>
      </c>
    </row>
    <row r="7" spans="1:10" x14ac:dyDescent="0.25">
      <c r="A7" s="75"/>
      <c r="B7" s="74" t="e">
        <f>VLOOKUP(A7,'Personnel Outline'!$A$5:$B$35,2,FALSE)</f>
        <v>#N/A</v>
      </c>
      <c r="C7" s="75"/>
      <c r="D7" s="75"/>
      <c r="E7" s="75"/>
      <c r="F7" s="75"/>
      <c r="G7" s="75"/>
      <c r="H7" s="75"/>
      <c r="I7" s="76"/>
      <c r="J7" s="74">
        <f t="shared" si="0"/>
        <v>0</v>
      </c>
    </row>
    <row r="8" spans="1:10" x14ac:dyDescent="0.25">
      <c r="A8" s="75"/>
      <c r="B8" s="74" t="e">
        <f>VLOOKUP(A8,'Personnel Outline'!$A$5:$B$35,2,FALSE)</f>
        <v>#N/A</v>
      </c>
      <c r="C8" s="75"/>
      <c r="D8" s="75"/>
      <c r="E8" s="75"/>
      <c r="F8" s="75"/>
      <c r="G8" s="75"/>
      <c r="H8" s="75"/>
      <c r="I8" s="76"/>
      <c r="J8" s="74">
        <f t="shared" si="0"/>
        <v>0</v>
      </c>
    </row>
    <row r="9" spans="1:10" x14ac:dyDescent="0.25">
      <c r="A9" s="75"/>
      <c r="B9" s="74" t="e">
        <f>VLOOKUP(A9,'Personnel Outline'!$A$5:$B$35,2,FALSE)</f>
        <v>#N/A</v>
      </c>
      <c r="C9" s="75"/>
      <c r="D9" s="75"/>
      <c r="E9" s="75"/>
      <c r="F9" s="75"/>
      <c r="G9" s="75"/>
      <c r="H9" s="75"/>
      <c r="I9" s="76"/>
      <c r="J9" s="74">
        <f t="shared" si="0"/>
        <v>0</v>
      </c>
    </row>
    <row r="10" spans="1:10" x14ac:dyDescent="0.25">
      <c r="A10" s="75"/>
      <c r="B10" s="74" t="e">
        <f>VLOOKUP(A10,'Personnel Outline'!$A$5:$B$35,2,FALSE)</f>
        <v>#N/A</v>
      </c>
      <c r="C10" s="75"/>
      <c r="D10" s="75"/>
      <c r="E10" s="75"/>
      <c r="F10" s="75"/>
      <c r="G10" s="75"/>
      <c r="H10" s="75"/>
      <c r="I10" s="76"/>
      <c r="J10" s="74">
        <f t="shared" si="0"/>
        <v>0</v>
      </c>
    </row>
    <row r="11" spans="1:10" x14ac:dyDescent="0.25">
      <c r="A11" s="75"/>
      <c r="B11" s="74" t="e">
        <f>VLOOKUP(A11,'Personnel Outline'!$A$5:$B$35,2,FALSE)</f>
        <v>#N/A</v>
      </c>
      <c r="C11" s="75"/>
      <c r="D11" s="75"/>
      <c r="E11" s="75"/>
      <c r="F11" s="75"/>
      <c r="G11" s="75"/>
      <c r="H11" s="75"/>
      <c r="I11" s="76"/>
      <c r="J11" s="74">
        <f t="shared" si="0"/>
        <v>0</v>
      </c>
    </row>
    <row r="12" spans="1:10" x14ac:dyDescent="0.25">
      <c r="A12" s="75"/>
      <c r="B12" s="74" t="e">
        <f>VLOOKUP(A12,'Personnel Outline'!$A$5:$B$35,2,FALSE)</f>
        <v>#N/A</v>
      </c>
      <c r="C12" s="75"/>
      <c r="D12" s="75"/>
      <c r="E12" s="75"/>
      <c r="F12" s="75"/>
      <c r="G12" s="75"/>
      <c r="H12" s="75"/>
      <c r="I12" s="76"/>
      <c r="J12" s="74">
        <f t="shared" si="0"/>
        <v>0</v>
      </c>
    </row>
    <row r="13" spans="1:10" x14ac:dyDescent="0.25">
      <c r="A13" s="75"/>
      <c r="B13" s="74" t="e">
        <f>VLOOKUP(A13,'Personnel Outline'!$A$5:$B$35,2,FALSE)</f>
        <v>#N/A</v>
      </c>
      <c r="C13" s="75"/>
      <c r="D13" s="75"/>
      <c r="E13" s="75"/>
      <c r="F13" s="75"/>
      <c r="G13" s="75"/>
      <c r="H13" s="75"/>
      <c r="I13" s="76"/>
      <c r="J13" s="74">
        <f t="shared" ref="J13:J21" si="1">SUM(C13:I13)</f>
        <v>0</v>
      </c>
    </row>
    <row r="14" spans="1:10" x14ac:dyDescent="0.25">
      <c r="A14" s="75"/>
      <c r="B14" s="74" t="e">
        <f>VLOOKUP(A14,'Personnel Outline'!$A$5:$B$35,2,FALSE)</f>
        <v>#N/A</v>
      </c>
      <c r="C14" s="75"/>
      <c r="D14" s="75"/>
      <c r="E14" s="75"/>
      <c r="F14" s="75"/>
      <c r="G14" s="75"/>
      <c r="H14" s="75"/>
      <c r="I14" s="76"/>
      <c r="J14" s="74">
        <f t="shared" si="1"/>
        <v>0</v>
      </c>
    </row>
    <row r="15" spans="1:10" x14ac:dyDescent="0.25">
      <c r="A15" s="75"/>
      <c r="B15" s="74" t="e">
        <f>VLOOKUP(A15,'Personnel Outline'!$A$5:$B$35,2,FALSE)</f>
        <v>#N/A</v>
      </c>
      <c r="C15" s="75"/>
      <c r="D15" s="75"/>
      <c r="E15" s="75"/>
      <c r="F15" s="75"/>
      <c r="G15" s="75"/>
      <c r="H15" s="75"/>
      <c r="I15" s="76"/>
      <c r="J15" s="74">
        <f t="shared" si="1"/>
        <v>0</v>
      </c>
    </row>
    <row r="16" spans="1:10" x14ac:dyDescent="0.25">
      <c r="A16" s="75"/>
      <c r="B16" s="74" t="e">
        <f>VLOOKUP(A16,'Personnel Outline'!$A$5:$B$35,2,FALSE)</f>
        <v>#N/A</v>
      </c>
      <c r="C16" s="75"/>
      <c r="D16" s="75"/>
      <c r="E16" s="75"/>
      <c r="F16" s="75"/>
      <c r="G16" s="75"/>
      <c r="H16" s="75"/>
      <c r="I16" s="76"/>
      <c r="J16" s="74">
        <f t="shared" si="1"/>
        <v>0</v>
      </c>
    </row>
    <row r="17" spans="1:10" x14ac:dyDescent="0.25">
      <c r="A17" s="75"/>
      <c r="B17" s="74" t="e">
        <f>VLOOKUP(A17,'Personnel Outline'!$A$5:$B$35,2,FALSE)</f>
        <v>#N/A</v>
      </c>
      <c r="C17" s="75"/>
      <c r="D17" s="75"/>
      <c r="E17" s="75"/>
      <c r="F17" s="75"/>
      <c r="G17" s="75"/>
      <c r="H17" s="75"/>
      <c r="I17" s="76"/>
      <c r="J17" s="74">
        <f t="shared" si="1"/>
        <v>0</v>
      </c>
    </row>
    <row r="18" spans="1:10" x14ac:dyDescent="0.25">
      <c r="A18" s="75"/>
      <c r="B18" s="74" t="e">
        <f>VLOOKUP(A18,'Personnel Outline'!$A$5:$B$35,2,FALSE)</f>
        <v>#N/A</v>
      </c>
      <c r="C18" s="75"/>
      <c r="D18" s="75"/>
      <c r="E18" s="75"/>
      <c r="F18" s="75"/>
      <c r="G18" s="75"/>
      <c r="H18" s="75"/>
      <c r="I18" s="76"/>
      <c r="J18" s="74">
        <f t="shared" si="1"/>
        <v>0</v>
      </c>
    </row>
    <row r="19" spans="1:10" x14ac:dyDescent="0.25">
      <c r="A19" s="75"/>
      <c r="B19" s="74" t="e">
        <f>VLOOKUP(A19,'Personnel Outline'!$A$5:$B$35,2,FALSE)</f>
        <v>#N/A</v>
      </c>
      <c r="C19" s="75"/>
      <c r="D19" s="75"/>
      <c r="E19" s="75"/>
      <c r="F19" s="75"/>
      <c r="G19" s="75"/>
      <c r="H19" s="75"/>
      <c r="I19" s="76"/>
      <c r="J19" s="74">
        <f t="shared" si="1"/>
        <v>0</v>
      </c>
    </row>
    <row r="20" spans="1:10" x14ac:dyDescent="0.25">
      <c r="A20" s="75"/>
      <c r="B20" s="74" t="e">
        <f>VLOOKUP(A20,'Personnel Outline'!$A$5:$B$35,2,FALSE)</f>
        <v>#N/A</v>
      </c>
      <c r="C20" s="75"/>
      <c r="D20" s="75"/>
      <c r="E20" s="75"/>
      <c r="F20" s="75"/>
      <c r="G20" s="75"/>
      <c r="H20" s="75"/>
      <c r="I20" s="76"/>
      <c r="J20" s="74">
        <f t="shared" si="1"/>
        <v>0</v>
      </c>
    </row>
    <row r="21" spans="1:10" x14ac:dyDescent="0.25">
      <c r="A21" s="75"/>
      <c r="B21" s="74" t="e">
        <f>VLOOKUP(A21,'Personnel Outline'!$A$5:$B$35,2,FALSE)</f>
        <v>#N/A</v>
      </c>
      <c r="C21" s="75"/>
      <c r="D21" s="75"/>
      <c r="E21" s="75"/>
      <c r="F21" s="75"/>
      <c r="G21" s="75"/>
      <c r="H21" s="75"/>
      <c r="I21" s="76"/>
      <c r="J21" s="74">
        <f t="shared" si="1"/>
        <v>0</v>
      </c>
    </row>
    <row r="22" spans="1:10" ht="16.5" thickBot="1" x14ac:dyDescent="0.3">
      <c r="A22" s="289"/>
      <c r="B22" s="290"/>
      <c r="C22" s="290"/>
      <c r="D22" s="290"/>
      <c r="E22" s="290"/>
      <c r="F22" s="290"/>
      <c r="G22" s="290"/>
      <c r="H22" s="290"/>
      <c r="I22" s="290"/>
      <c r="J22" s="290"/>
    </row>
    <row r="23" spans="1:10" s="9" customFormat="1" ht="47.25" x14ac:dyDescent="0.25">
      <c r="A23" s="201" t="s">
        <v>151</v>
      </c>
      <c r="B23" s="202" t="s">
        <v>140</v>
      </c>
      <c r="C23" s="203" t="s">
        <v>124</v>
      </c>
      <c r="D23" s="203" t="s">
        <v>125</v>
      </c>
      <c r="E23" s="203" t="s">
        <v>126</v>
      </c>
      <c r="F23" s="203" t="s">
        <v>127</v>
      </c>
      <c r="G23" s="203" t="s">
        <v>128</v>
      </c>
      <c r="H23" s="203" t="s">
        <v>129</v>
      </c>
      <c r="I23" s="204" t="s">
        <v>130</v>
      </c>
      <c r="J23" s="205" t="s">
        <v>113</v>
      </c>
    </row>
    <row r="24" spans="1:10" x14ac:dyDescent="0.25">
      <c r="A24" s="75"/>
      <c r="B24" s="228" t="e">
        <f>VLOOKUP(A24,'Personnel Outline'!$A$5:$B$35,2,FALSE)</f>
        <v>#N/A</v>
      </c>
      <c r="C24" s="75"/>
      <c r="D24" s="75"/>
      <c r="E24" s="75"/>
      <c r="F24" s="75"/>
      <c r="G24" s="75"/>
      <c r="H24" s="75"/>
      <c r="I24" s="76"/>
      <c r="J24" s="74">
        <f t="shared" ref="J24:J37" si="2">SUM(C24:I24)</f>
        <v>0</v>
      </c>
    </row>
    <row r="25" spans="1:10" x14ac:dyDescent="0.25">
      <c r="A25" s="75"/>
      <c r="B25" s="228" t="e">
        <f>VLOOKUP(A25,'Personnel Outline'!$A$5:$B$35,2,FALSE)</f>
        <v>#N/A</v>
      </c>
      <c r="C25" s="75"/>
      <c r="D25" s="75"/>
      <c r="E25" s="75"/>
      <c r="F25" s="75"/>
      <c r="G25" s="75"/>
      <c r="H25" s="75"/>
      <c r="I25" s="76"/>
      <c r="J25" s="74">
        <f t="shared" si="2"/>
        <v>0</v>
      </c>
    </row>
    <row r="26" spans="1:10" x14ac:dyDescent="0.25">
      <c r="A26" s="75"/>
      <c r="B26" s="228" t="e">
        <f>VLOOKUP(A26,'Personnel Outline'!$A$5:$B$35,2,FALSE)</f>
        <v>#N/A</v>
      </c>
      <c r="C26" s="75"/>
      <c r="D26" s="75"/>
      <c r="E26" s="75"/>
      <c r="F26" s="75"/>
      <c r="G26" s="75"/>
      <c r="H26" s="75"/>
      <c r="I26" s="76"/>
      <c r="J26" s="74">
        <f t="shared" si="2"/>
        <v>0</v>
      </c>
    </row>
    <row r="27" spans="1:10" x14ac:dyDescent="0.25">
      <c r="A27" s="75"/>
      <c r="B27" s="228" t="e">
        <f>VLOOKUP(A27,'Personnel Outline'!$A$5:$B$35,2,FALSE)</f>
        <v>#N/A</v>
      </c>
      <c r="C27" s="75"/>
      <c r="D27" s="75"/>
      <c r="E27" s="75"/>
      <c r="F27" s="75"/>
      <c r="G27" s="75"/>
      <c r="H27" s="75"/>
      <c r="I27" s="76"/>
      <c r="J27" s="74">
        <f t="shared" si="2"/>
        <v>0</v>
      </c>
    </row>
    <row r="28" spans="1:10" x14ac:dyDescent="0.25">
      <c r="A28" s="75"/>
      <c r="B28" s="228" t="e">
        <f>VLOOKUP(A28,'Personnel Outline'!$A$5:$B$35,2,FALSE)</f>
        <v>#N/A</v>
      </c>
      <c r="C28" s="75"/>
      <c r="D28" s="75"/>
      <c r="E28" s="75"/>
      <c r="F28" s="75"/>
      <c r="G28" s="75"/>
      <c r="H28" s="75"/>
      <c r="I28" s="76"/>
      <c r="J28" s="74">
        <f t="shared" si="2"/>
        <v>0</v>
      </c>
    </row>
    <row r="29" spans="1:10" x14ac:dyDescent="0.25">
      <c r="A29" s="75"/>
      <c r="B29" s="228" t="e">
        <f>VLOOKUP(A29,'Personnel Outline'!$A$5:$B$35,2,FALSE)</f>
        <v>#N/A</v>
      </c>
      <c r="C29" s="75"/>
      <c r="D29" s="75"/>
      <c r="E29" s="75"/>
      <c r="F29" s="75"/>
      <c r="G29" s="75"/>
      <c r="H29" s="75"/>
      <c r="I29" s="76"/>
      <c r="J29" s="74">
        <f t="shared" si="2"/>
        <v>0</v>
      </c>
    </row>
    <row r="30" spans="1:10" x14ac:dyDescent="0.25">
      <c r="A30" s="75"/>
      <c r="B30" s="228" t="e">
        <f>VLOOKUP(A30,'Personnel Outline'!$A$5:$B$35,2,FALSE)</f>
        <v>#N/A</v>
      </c>
      <c r="C30" s="75"/>
      <c r="D30" s="75"/>
      <c r="E30" s="75"/>
      <c r="F30" s="75"/>
      <c r="G30" s="75"/>
      <c r="H30" s="75"/>
      <c r="I30" s="76"/>
      <c r="J30" s="74">
        <f t="shared" si="2"/>
        <v>0</v>
      </c>
    </row>
    <row r="31" spans="1:10" x14ac:dyDescent="0.25">
      <c r="A31" s="75"/>
      <c r="B31" s="228" t="e">
        <f>VLOOKUP(A31,'Personnel Outline'!$A$5:$B$35,2,FALSE)</f>
        <v>#N/A</v>
      </c>
      <c r="C31" s="75"/>
      <c r="D31" s="75"/>
      <c r="E31" s="75"/>
      <c r="F31" s="75"/>
      <c r="G31" s="75"/>
      <c r="H31" s="75"/>
      <c r="I31" s="76"/>
      <c r="J31" s="74">
        <f t="shared" si="2"/>
        <v>0</v>
      </c>
    </row>
    <row r="32" spans="1:10" x14ac:dyDescent="0.25">
      <c r="A32" s="75"/>
      <c r="B32" s="228" t="e">
        <f>VLOOKUP(A32,'Personnel Outline'!$A$5:$B$35,2,FALSE)</f>
        <v>#N/A</v>
      </c>
      <c r="C32" s="75"/>
      <c r="D32" s="75"/>
      <c r="E32" s="75"/>
      <c r="F32" s="75"/>
      <c r="G32" s="75"/>
      <c r="H32" s="75"/>
      <c r="I32" s="76"/>
      <c r="J32" s="74">
        <f t="shared" si="2"/>
        <v>0</v>
      </c>
    </row>
    <row r="33" spans="1:10" x14ac:dyDescent="0.25">
      <c r="A33" s="75"/>
      <c r="B33" s="228" t="e">
        <f>VLOOKUP(A33,'Personnel Outline'!$A$5:$B$35,2,FALSE)</f>
        <v>#N/A</v>
      </c>
      <c r="C33" s="75"/>
      <c r="D33" s="75"/>
      <c r="E33" s="75"/>
      <c r="F33" s="75"/>
      <c r="G33" s="75"/>
      <c r="H33" s="75"/>
      <c r="I33" s="76"/>
      <c r="J33" s="74">
        <f t="shared" si="2"/>
        <v>0</v>
      </c>
    </row>
    <row r="34" spans="1:10" x14ac:dyDescent="0.25">
      <c r="A34" s="75"/>
      <c r="B34" s="228" t="e">
        <f>VLOOKUP(A34,'Personnel Outline'!$A$5:$B$35,2,FALSE)</f>
        <v>#N/A</v>
      </c>
      <c r="C34" s="75"/>
      <c r="D34" s="75"/>
      <c r="E34" s="75"/>
      <c r="F34" s="75"/>
      <c r="G34" s="75"/>
      <c r="H34" s="75"/>
      <c r="I34" s="76"/>
      <c r="J34" s="74">
        <f t="shared" si="2"/>
        <v>0</v>
      </c>
    </row>
    <row r="35" spans="1:10" x14ac:dyDescent="0.25">
      <c r="A35" s="75"/>
      <c r="B35" s="228" t="e">
        <f>VLOOKUP(A35,'Personnel Outline'!$A$5:$B$35,2,FALSE)</f>
        <v>#N/A</v>
      </c>
      <c r="C35" s="75"/>
      <c r="D35" s="75"/>
      <c r="E35" s="75"/>
      <c r="F35" s="75"/>
      <c r="G35" s="75"/>
      <c r="H35" s="75"/>
      <c r="I35" s="76"/>
      <c r="J35" s="74">
        <f t="shared" si="2"/>
        <v>0</v>
      </c>
    </row>
    <row r="36" spans="1:10" x14ac:dyDescent="0.25">
      <c r="A36" s="75"/>
      <c r="B36" s="228" t="e">
        <f>VLOOKUP(A36,'Personnel Outline'!$A$5:$B$35,2,FALSE)</f>
        <v>#N/A</v>
      </c>
      <c r="C36" s="75"/>
      <c r="D36" s="75"/>
      <c r="E36" s="75"/>
      <c r="F36" s="75"/>
      <c r="G36" s="75"/>
      <c r="H36" s="75"/>
      <c r="I36" s="76"/>
      <c r="J36" s="74">
        <f t="shared" si="2"/>
        <v>0</v>
      </c>
    </row>
    <row r="37" spans="1:10" x14ac:dyDescent="0.25">
      <c r="A37" s="75"/>
      <c r="B37" s="228" t="e">
        <f>VLOOKUP(A37,'Personnel Outline'!$A$5:$B$35,2,FALSE)</f>
        <v>#N/A</v>
      </c>
      <c r="C37" s="75"/>
      <c r="D37" s="75"/>
      <c r="E37" s="75"/>
      <c r="F37" s="75"/>
      <c r="G37" s="75"/>
      <c r="H37" s="75"/>
      <c r="I37" s="76"/>
      <c r="J37" s="74">
        <f t="shared" si="2"/>
        <v>0</v>
      </c>
    </row>
    <row r="38" spans="1:10" ht="16.5" thickBot="1" x14ac:dyDescent="0.3">
      <c r="A38" s="289"/>
      <c r="B38" s="290"/>
      <c r="C38" s="290"/>
      <c r="D38" s="290"/>
      <c r="E38" s="290"/>
      <c r="F38" s="290"/>
      <c r="G38" s="290"/>
      <c r="H38" s="290"/>
      <c r="I38" s="290"/>
      <c r="J38" s="290"/>
    </row>
    <row r="39" spans="1:10" s="9" customFormat="1" ht="47.25" x14ac:dyDescent="0.25">
      <c r="A39" s="201" t="s">
        <v>151</v>
      </c>
      <c r="B39" s="202" t="s">
        <v>163</v>
      </c>
      <c r="C39" s="203" t="s">
        <v>124</v>
      </c>
      <c r="D39" s="203" t="s">
        <v>125</v>
      </c>
      <c r="E39" s="203" t="s">
        <v>126</v>
      </c>
      <c r="F39" s="203" t="s">
        <v>127</v>
      </c>
      <c r="G39" s="203" t="s">
        <v>128</v>
      </c>
      <c r="H39" s="203" t="s">
        <v>129</v>
      </c>
      <c r="I39" s="204" t="s">
        <v>130</v>
      </c>
      <c r="J39" s="205" t="s">
        <v>113</v>
      </c>
    </row>
    <row r="40" spans="1:10" x14ac:dyDescent="0.25">
      <c r="A40" s="75"/>
      <c r="B40" s="74" t="e">
        <f>VLOOKUP(A40,'Personnel Outline'!$A$5:$B$35,2,FALSE)</f>
        <v>#N/A</v>
      </c>
      <c r="C40" s="75"/>
      <c r="D40" s="75"/>
      <c r="E40" s="75"/>
      <c r="F40" s="75"/>
      <c r="G40" s="75"/>
      <c r="H40" s="75"/>
      <c r="I40" s="76"/>
      <c r="J40" s="228">
        <f t="shared" ref="J40:J52" si="3">SUM(C40:I40)</f>
        <v>0</v>
      </c>
    </row>
    <row r="41" spans="1:10" x14ac:dyDescent="0.25">
      <c r="A41" s="75"/>
      <c r="B41" s="74" t="e">
        <f>VLOOKUP(A41,'Personnel Outline'!$A$5:$B$35,2,FALSE)</f>
        <v>#N/A</v>
      </c>
      <c r="C41" s="75"/>
      <c r="D41" s="75"/>
      <c r="E41" s="75"/>
      <c r="F41" s="75"/>
      <c r="G41" s="75"/>
      <c r="H41" s="75"/>
      <c r="I41" s="76"/>
      <c r="J41" s="228">
        <f t="shared" si="3"/>
        <v>0</v>
      </c>
    </row>
    <row r="42" spans="1:10" x14ac:dyDescent="0.25">
      <c r="A42" s="75"/>
      <c r="B42" s="74" t="e">
        <f>VLOOKUP(A42,'Personnel Outline'!$A$5:$B$35,2,FALSE)</f>
        <v>#N/A</v>
      </c>
      <c r="C42" s="75"/>
      <c r="D42" s="75"/>
      <c r="E42" s="75"/>
      <c r="F42" s="75"/>
      <c r="G42" s="75"/>
      <c r="H42" s="75"/>
      <c r="I42" s="76"/>
      <c r="J42" s="228">
        <f t="shared" si="3"/>
        <v>0</v>
      </c>
    </row>
    <row r="43" spans="1:10" x14ac:dyDescent="0.25">
      <c r="A43" s="75"/>
      <c r="B43" s="74" t="e">
        <f>VLOOKUP(A43,'Personnel Outline'!$A$5:$B$35,2,FALSE)</f>
        <v>#N/A</v>
      </c>
      <c r="C43" s="75"/>
      <c r="D43" s="75"/>
      <c r="E43" s="75"/>
      <c r="F43" s="75"/>
      <c r="G43" s="75"/>
      <c r="H43" s="75"/>
      <c r="I43" s="76"/>
      <c r="J43" s="228">
        <f t="shared" si="3"/>
        <v>0</v>
      </c>
    </row>
    <row r="44" spans="1:10" x14ac:dyDescent="0.25">
      <c r="A44" s="75"/>
      <c r="B44" s="74" t="e">
        <f>VLOOKUP(A44,'Personnel Outline'!$A$5:$B$35,2,FALSE)</f>
        <v>#N/A</v>
      </c>
      <c r="C44" s="75"/>
      <c r="D44" s="75"/>
      <c r="E44" s="75"/>
      <c r="F44" s="75"/>
      <c r="G44" s="75"/>
      <c r="H44" s="75"/>
      <c r="I44" s="76"/>
      <c r="J44" s="228">
        <f t="shared" si="3"/>
        <v>0</v>
      </c>
    </row>
    <row r="45" spans="1:10" x14ac:dyDescent="0.25">
      <c r="A45" s="75"/>
      <c r="B45" s="74" t="e">
        <f>VLOOKUP(A45,'Personnel Outline'!$A$5:$B$35,2,FALSE)</f>
        <v>#N/A</v>
      </c>
      <c r="C45" s="75"/>
      <c r="D45" s="75"/>
      <c r="E45" s="75"/>
      <c r="F45" s="75"/>
      <c r="G45" s="75"/>
      <c r="H45" s="75"/>
      <c r="I45" s="76"/>
      <c r="J45" s="228">
        <f t="shared" si="3"/>
        <v>0</v>
      </c>
    </row>
    <row r="46" spans="1:10" x14ac:dyDescent="0.25">
      <c r="A46" s="75"/>
      <c r="B46" s="74" t="e">
        <f>VLOOKUP(A46,'Personnel Outline'!$A$5:$B$35,2,FALSE)</f>
        <v>#N/A</v>
      </c>
      <c r="C46" s="75"/>
      <c r="D46" s="75"/>
      <c r="E46" s="75"/>
      <c r="F46" s="75"/>
      <c r="G46" s="75"/>
      <c r="H46" s="75"/>
      <c r="I46" s="76"/>
      <c r="J46" s="228">
        <f t="shared" si="3"/>
        <v>0</v>
      </c>
    </row>
    <row r="47" spans="1:10" x14ac:dyDescent="0.25">
      <c r="A47" s="75"/>
      <c r="B47" s="74" t="e">
        <f>VLOOKUP(A47,'Personnel Outline'!$A$5:$B$35,2,FALSE)</f>
        <v>#N/A</v>
      </c>
      <c r="C47" s="75"/>
      <c r="D47" s="75"/>
      <c r="E47" s="75"/>
      <c r="F47" s="75"/>
      <c r="G47" s="75"/>
      <c r="H47" s="75"/>
      <c r="I47" s="76"/>
      <c r="J47" s="228">
        <f t="shared" si="3"/>
        <v>0</v>
      </c>
    </row>
    <row r="48" spans="1:10" x14ac:dyDescent="0.25">
      <c r="A48" s="75"/>
      <c r="B48" s="74" t="e">
        <f>VLOOKUP(A48,'Personnel Outline'!$A$5:$B$35,2,FALSE)</f>
        <v>#N/A</v>
      </c>
      <c r="C48" s="75"/>
      <c r="D48" s="75"/>
      <c r="E48" s="75"/>
      <c r="F48" s="75"/>
      <c r="G48" s="75"/>
      <c r="H48" s="75"/>
      <c r="I48" s="76"/>
      <c r="J48" s="228">
        <f t="shared" si="3"/>
        <v>0</v>
      </c>
    </row>
    <row r="49" spans="1:10" x14ac:dyDescent="0.25">
      <c r="A49" s="75"/>
      <c r="B49" s="74" t="e">
        <f>VLOOKUP(A49,'Personnel Outline'!$A$5:$B$35,2,FALSE)</f>
        <v>#N/A</v>
      </c>
      <c r="C49" s="75"/>
      <c r="D49" s="75"/>
      <c r="E49" s="75"/>
      <c r="F49" s="75"/>
      <c r="G49" s="75"/>
      <c r="H49" s="75"/>
      <c r="I49" s="76"/>
      <c r="J49" s="228">
        <f t="shared" si="3"/>
        <v>0</v>
      </c>
    </row>
    <row r="50" spans="1:10" x14ac:dyDescent="0.25">
      <c r="A50" s="75"/>
      <c r="B50" s="74" t="e">
        <f>VLOOKUP(A50,'Personnel Outline'!$A$5:$B$35,2,FALSE)</f>
        <v>#N/A</v>
      </c>
      <c r="C50" s="75"/>
      <c r="D50" s="75"/>
      <c r="E50" s="75"/>
      <c r="F50" s="75"/>
      <c r="G50" s="75"/>
      <c r="H50" s="75"/>
      <c r="I50" s="76"/>
      <c r="J50" s="228">
        <f t="shared" si="3"/>
        <v>0</v>
      </c>
    </row>
    <row r="51" spans="1:10" x14ac:dyDescent="0.25">
      <c r="A51" s="75"/>
      <c r="B51" s="74" t="e">
        <f>VLOOKUP(A51,'Personnel Outline'!$A$5:$B$35,2,FALSE)</f>
        <v>#N/A</v>
      </c>
      <c r="C51" s="75"/>
      <c r="D51" s="75"/>
      <c r="E51" s="75"/>
      <c r="F51" s="75"/>
      <c r="G51" s="75"/>
      <c r="H51" s="75"/>
      <c r="I51" s="76"/>
      <c r="J51" s="228">
        <f t="shared" si="3"/>
        <v>0</v>
      </c>
    </row>
    <row r="52" spans="1:10" x14ac:dyDescent="0.25">
      <c r="A52" s="75"/>
      <c r="B52" s="74" t="e">
        <f>VLOOKUP(A52,'Personnel Outline'!$A$5:$B$35,2,FALSE)</f>
        <v>#N/A</v>
      </c>
      <c r="C52" s="75"/>
      <c r="D52" s="75"/>
      <c r="E52" s="75"/>
      <c r="F52" s="75"/>
      <c r="G52" s="75"/>
      <c r="H52" s="75"/>
      <c r="I52" s="76"/>
      <c r="J52" s="228">
        <f t="shared" si="3"/>
        <v>0</v>
      </c>
    </row>
    <row r="53" spans="1:10" x14ac:dyDescent="0.25">
      <c r="A53" s="75"/>
      <c r="B53" s="74" t="e">
        <f>VLOOKUP(A53,'Personnel Outline'!$A$5:$B$35,2,FALSE)</f>
        <v>#N/A</v>
      </c>
      <c r="C53" s="75"/>
      <c r="D53" s="75"/>
      <c r="E53" s="75"/>
      <c r="F53" s="75"/>
      <c r="G53" s="75"/>
      <c r="H53" s="75"/>
      <c r="I53" s="76"/>
      <c r="J53" s="228">
        <f t="shared" ref="J53" si="4">SUM(C53:I53)</f>
        <v>0</v>
      </c>
    </row>
  </sheetData>
  <sheetProtection algorithmName="SHA-512" hashValue="EzXkcGBdvAg8lqdbAFCTRSD4nUv5tqGVfYCKdjUmpxGn45VhJ11znEGk9rQz2cf8M8VCfzqfJ4FK6S3IanF8vg==" saltValue="mtn7p29MGFOgxV/5JtAs1g==" spinCount="100000" sheet="1" objects="1" scenarios="1"/>
  <mergeCells count="2">
    <mergeCell ref="A22:J22"/>
    <mergeCell ref="A38:J3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82966-1F32-4722-85C8-36EEA3B5A091}">
  <sheetPr codeName="Sheet5"/>
  <dimension ref="Q3:T48"/>
  <sheetViews>
    <sheetView workbookViewId="0">
      <selection activeCell="T22" sqref="T22"/>
    </sheetView>
  </sheetViews>
  <sheetFormatPr defaultRowHeight="15.75" x14ac:dyDescent="0.25"/>
  <cols>
    <col min="17" max="17" width="41.25" bestFit="1" customWidth="1"/>
  </cols>
  <sheetData>
    <row r="3" spans="17:20" x14ac:dyDescent="0.25">
      <c r="S3" s="291"/>
      <c r="T3" s="292"/>
    </row>
    <row r="9" spans="17:20" x14ac:dyDescent="0.25">
      <c r="T9" t="s">
        <v>143</v>
      </c>
    </row>
    <row r="10" spans="17:20" x14ac:dyDescent="0.25">
      <c r="Q10" t="s">
        <v>20</v>
      </c>
      <c r="T10" t="s">
        <v>59</v>
      </c>
    </row>
    <row r="11" spans="17:20" x14ac:dyDescent="0.25">
      <c r="Q11" t="s">
        <v>19</v>
      </c>
      <c r="T11" t="s">
        <v>60</v>
      </c>
    </row>
    <row r="17" spans="17:17" x14ac:dyDescent="0.25">
      <c r="Q17" t="s">
        <v>8</v>
      </c>
    </row>
    <row r="18" spans="17:17" x14ac:dyDescent="0.25">
      <c r="Q18" t="s">
        <v>9</v>
      </c>
    </row>
    <row r="19" spans="17:17" x14ac:dyDescent="0.25">
      <c r="Q19" t="s">
        <v>10</v>
      </c>
    </row>
    <row r="20" spans="17:17" x14ac:dyDescent="0.25">
      <c r="Q20" t="s">
        <v>11</v>
      </c>
    </row>
    <row r="21" spans="17:17" x14ac:dyDescent="0.25">
      <c r="Q21" t="s">
        <v>12</v>
      </c>
    </row>
    <row r="22" spans="17:17" x14ac:dyDescent="0.25">
      <c r="Q22" t="s">
        <v>13</v>
      </c>
    </row>
    <row r="23" spans="17:17" x14ac:dyDescent="0.25">
      <c r="Q23" t="s">
        <v>14</v>
      </c>
    </row>
    <row r="24" spans="17:17" x14ac:dyDescent="0.25">
      <c r="Q24" t="s">
        <v>15</v>
      </c>
    </row>
    <row r="25" spans="17:17" x14ac:dyDescent="0.25">
      <c r="Q25" t="s">
        <v>16</v>
      </c>
    </row>
    <row r="26" spans="17:17" x14ac:dyDescent="0.25">
      <c r="Q26" t="s">
        <v>17</v>
      </c>
    </row>
    <row r="27" spans="17:17" x14ac:dyDescent="0.25">
      <c r="Q27" t="s">
        <v>18</v>
      </c>
    </row>
    <row r="30" spans="17:17" x14ac:dyDescent="0.25">
      <c r="Q30" s="31" t="s">
        <v>99</v>
      </c>
    </row>
    <row r="31" spans="17:17" x14ac:dyDescent="0.25">
      <c r="Q31" s="31" t="s">
        <v>86</v>
      </c>
    </row>
    <row r="32" spans="17:17" x14ac:dyDescent="0.25">
      <c r="Q32" s="31" t="s">
        <v>87</v>
      </c>
    </row>
    <row r="33" spans="17:17" x14ac:dyDescent="0.25">
      <c r="Q33" s="31" t="s">
        <v>88</v>
      </c>
    </row>
    <row r="34" spans="17:17" x14ac:dyDescent="0.25">
      <c r="Q34" s="31" t="s">
        <v>89</v>
      </c>
    </row>
    <row r="35" spans="17:17" x14ac:dyDescent="0.25">
      <c r="Q35" s="31" t="s">
        <v>90</v>
      </c>
    </row>
    <row r="36" spans="17:17" x14ac:dyDescent="0.25">
      <c r="Q36" s="31" t="s">
        <v>100</v>
      </c>
    </row>
    <row r="37" spans="17:17" x14ac:dyDescent="0.25">
      <c r="Q37" s="31" t="s">
        <v>91</v>
      </c>
    </row>
    <row r="38" spans="17:17" x14ac:dyDescent="0.25">
      <c r="Q38" s="31" t="s">
        <v>101</v>
      </c>
    </row>
    <row r="39" spans="17:17" x14ac:dyDescent="0.25">
      <c r="Q39" s="31" t="s">
        <v>98</v>
      </c>
    </row>
    <row r="40" spans="17:17" x14ac:dyDescent="0.25">
      <c r="Q40" s="31" t="s">
        <v>102</v>
      </c>
    </row>
    <row r="41" spans="17:17" x14ac:dyDescent="0.25">
      <c r="Q41" s="31" t="s">
        <v>92</v>
      </c>
    </row>
    <row r="42" spans="17:17" x14ac:dyDescent="0.25">
      <c r="Q42" s="31" t="s">
        <v>93</v>
      </c>
    </row>
    <row r="43" spans="17:17" x14ac:dyDescent="0.25">
      <c r="Q43" s="31" t="s">
        <v>94</v>
      </c>
    </row>
    <row r="44" spans="17:17" x14ac:dyDescent="0.25">
      <c r="Q44" s="31" t="s">
        <v>95</v>
      </c>
    </row>
    <row r="45" spans="17:17" x14ac:dyDescent="0.25">
      <c r="Q45" s="31" t="s">
        <v>96</v>
      </c>
    </row>
    <row r="46" spans="17:17" x14ac:dyDescent="0.25">
      <c r="Q46" s="31" t="s">
        <v>97</v>
      </c>
    </row>
    <row r="47" spans="17:17" x14ac:dyDescent="0.25">
      <c r="Q47" s="31" t="s">
        <v>103</v>
      </c>
    </row>
    <row r="48" spans="17:17" x14ac:dyDescent="0.25">
      <c r="Q48" s="31"/>
    </row>
  </sheetData>
  <sheetProtection algorithmName="SHA-512" hashValue="afVZ7/9j20JsOkW6AvQPGo1ZCLOXNxcNKsQ6cioIQNlBfOitjvVoEmneomk54chgOuQGG13oj9f86615h6uBwA==" saltValue="e8bbOutL8vhTIGiQYrfxIA==" spinCount="100000" sheet="1" objects="1" scenarios="1"/>
  <mergeCells count="1">
    <mergeCell ref="S3:T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B3A7B5-4BAA-413A-8A2C-C3905C04D202}"/>
</file>

<file path=customXml/itemProps2.xml><?xml version="1.0" encoding="utf-8"?>
<ds:datastoreItem xmlns:ds="http://schemas.openxmlformats.org/officeDocument/2006/customXml" ds:itemID="{7017014A-CDC4-44DA-91D0-5197B3950A1F}"/>
</file>

<file path=customXml/itemProps3.xml><?xml version="1.0" encoding="utf-8"?>
<ds:datastoreItem xmlns:ds="http://schemas.openxmlformats.org/officeDocument/2006/customXml" ds:itemID="{815A95DC-B00D-4278-A0E6-730CCD30FBC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IV-E Budget</vt:lpstr>
      <vt:lpstr>HQ Review</vt:lpstr>
      <vt:lpstr>Personnel Outline</vt:lpstr>
      <vt:lpstr>Staff Schedule</vt:lpstr>
      <vt:lpstr>Data Sheet</vt:lpstr>
      <vt:lpstr>'IV-E Budget'!Print_Area</vt:lpstr>
      <vt:lpstr>'IV-E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Jaacks</dc:creator>
  <cp:lastModifiedBy>Jennifer Macdonald</cp:lastModifiedBy>
  <cp:lastPrinted>2025-03-27T17:22:29Z</cp:lastPrinted>
  <dcterms:created xsi:type="dcterms:W3CDTF">2019-08-10T20:58:33Z</dcterms:created>
  <dcterms:modified xsi:type="dcterms:W3CDTF">2025-09-09T22:40:19Z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