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56.xml" ContentType="application/vnd.ms-excel.controlproperties+xml"/>
  <Override PartName="/xl/comments1.xml" ContentType="application/vnd.openxmlformats-officedocument.spreadsheetml.comments+xml"/>
  <Override PartName="/xl/ctrlProps/ctrlProp54.xml" ContentType="application/vnd.ms-excel.controlproperties+xml"/>
  <Override PartName="/xl/calcChain.xml" ContentType="application/vnd.openxmlformats-officedocument.spreadsheetml.calcChain+xml"/>
  <Override PartName="/xl/ctrlProps/ctrlProp57.xml" ContentType="application/vnd.ms-excel.controlproperties+xml"/>
  <Override PartName="/docProps/core.xml" ContentType="application/vnd.openxmlformats-package.core-properties+xml"/>
  <Override PartName="/docProps/app.xml" ContentType="application/vnd.openxmlformats-officedocument.extended-properties+xml"/>
  <Override PartName="/xl/ctrlProps/ctrlProp53.xml" ContentType="application/vnd.ms-excel.controlproperties+xml"/>
  <Override PartName="/xl/ctrlProps/ctrlProp52.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55.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66925"/>
  <mc:AlternateContent xmlns:mc="http://schemas.openxmlformats.org/markup-compatibility/2006">
    <mc:Choice Requires="x15">
      <x15ac:absPath xmlns:x15ac="http://schemas.microsoft.com/office/spreadsheetml/2010/11/ac" url="M:\Office of Domestic Violence Contracts\TEMPLATES\FY 25-26\FY 25-26 Template Updates\"/>
    </mc:Choice>
  </mc:AlternateContent>
  <xr:revisionPtr revIDLastSave="0" documentId="13_ncr:1_{65850CDA-33D7-4616-B83D-3D04C4C1524C}" xr6:coauthVersionLast="47" xr6:coauthVersionMax="47" xr10:uidLastSave="{00000000-0000-0000-0000-000000000000}"/>
  <bookViews>
    <workbookView xWindow="-120" yWindow="-120" windowWidth="29040" windowHeight="15720" tabRatio="895" xr2:uid="{00000000-000D-0000-FFFF-FFFF00000000}"/>
  </bookViews>
  <sheets>
    <sheet name="Workbook Instructions" sheetId="40" r:id="rId1"/>
    <sheet name="Cost Allocation Instructions" sheetId="1" r:id="rId2"/>
    <sheet name="Cost Allocation Plan Procedures" sheetId="2" r:id="rId3"/>
    <sheet name="Certification - Cost Allocation" sheetId="33" r:id="rId4"/>
    <sheet name="Fiscal Risk Assessment" sheetId="35" r:id="rId5"/>
    <sheet name="Cost Analysis" sheetId="54" r:id="rId6"/>
    <sheet name="DCF-ODV Budget Summary" sheetId="7" r:id="rId7"/>
    <sheet name="In Kind &amp; Cash Match" sheetId="5" r:id="rId8"/>
    <sheet name="Narrative In Kind &amp; Cash Match" sheetId="6" r:id="rId9"/>
    <sheet name="A. Wages_Salaries %" sheetId="3" r:id="rId10"/>
    <sheet name="B. Fringe Benefits % " sheetId="45" r:id="rId11"/>
    <sheet name="Narrative Fringe Non Linking " sheetId="46" r:id="rId12"/>
    <sheet name="Personnel Non Linking" sheetId="44" r:id="rId13"/>
    <sheet name="C. Occupancy %" sheetId="47" r:id="rId14"/>
    <sheet name="Narrative Occupancy" sheetId="24" r:id="rId15"/>
    <sheet name="D. Insurance % " sheetId="48" r:id="rId16"/>
    <sheet name="Narrative Insurance" sheetId="28" r:id="rId17"/>
    <sheet name="E. Office Expenses %" sheetId="49" r:id="rId18"/>
    <sheet name="Narrative Office Expenses" sheetId="20" r:id="rId19"/>
    <sheet name="F. Travel_Training %" sheetId="50" r:id="rId20"/>
    <sheet name="Narrative Travel_Training" sheetId="12" r:id="rId21"/>
    <sheet name="G. Technology_Equipment % " sheetId="51" r:id="rId22"/>
    <sheet name="Narrative Technology_Equipment" sheetId="22" r:id="rId23"/>
    <sheet name="H. ParticipantProgramServices %" sheetId="52" r:id="rId24"/>
    <sheet name="Narrative Part Program Serv" sheetId="18" r:id="rId25"/>
    <sheet name="I. Contracted Services % " sheetId="53" r:id="rId26"/>
    <sheet name="Narrative Contracted Services" sheetId="14" r:id="rId27"/>
  </sheets>
  <definedNames>
    <definedName name="Month" localSheetId="15">#REF!</definedName>
    <definedName name="Month" localSheetId="17">#REF!</definedName>
    <definedName name="Month" localSheetId="19">#REF!</definedName>
    <definedName name="Month" localSheetId="21">#REF!</definedName>
    <definedName name="Month" localSheetId="23">#REF!</definedName>
    <definedName name="Month" localSheetId="25">#REF!</definedName>
    <definedName name="Month">#REF!</definedName>
    <definedName name="_xlnm.Print_Area" localSheetId="9">'A. Wages_Salaries %'!$A$1:$U$69</definedName>
    <definedName name="_xlnm.Print_Area" localSheetId="10">'B. Fringe Benefits % '!$A$1:$U$69</definedName>
    <definedName name="_xlnm.Print_Area" localSheetId="13">'C. Occupancy %'!$A$1:$U$69</definedName>
    <definedName name="_xlnm.Print_Area" localSheetId="3">'Certification - Cost Allocation'!$A$1:$Q$25</definedName>
    <definedName name="_xlnm.Print_Area" localSheetId="1">'Cost Allocation Instructions'!$A$1:$Q$16</definedName>
    <definedName name="_xlnm.Print_Area" localSheetId="2">'Cost Allocation Plan Procedures'!$A$1:$Q$6</definedName>
    <definedName name="_xlnm.Print_Area" localSheetId="5">'Cost Analysis'!$A$1:$F$27</definedName>
    <definedName name="_xlnm.Print_Area" localSheetId="15">'D. Insurance % '!$A$1:$U$69</definedName>
    <definedName name="_xlnm.Print_Area" localSheetId="6">'DCF-ODV Budget Summary'!$A$1:$I$37</definedName>
    <definedName name="_xlnm.Print_Area" localSheetId="17">'E. Office Expenses %'!$A$1:$U$69</definedName>
    <definedName name="_xlnm.Print_Area" localSheetId="19">'F. Travel_Training %'!$A$1:$U$69</definedName>
    <definedName name="_xlnm.Print_Area" localSheetId="4">'Fiscal Risk Assessment'!$A$1:$P$80</definedName>
    <definedName name="_xlnm.Print_Area" localSheetId="21">'G. Technology_Equipment % '!$A$1:$U$69</definedName>
    <definedName name="_xlnm.Print_Area" localSheetId="23">'H. ParticipantProgramServices %'!$A$1:$U$69</definedName>
    <definedName name="_xlnm.Print_Area" localSheetId="25">'I. Contracted Services % '!$A$1:$U$69</definedName>
    <definedName name="_xlnm.Print_Area" localSheetId="7">'In Kind &amp; Cash Match'!$A$1:$F$34</definedName>
    <definedName name="_xlnm.Print_Area" localSheetId="26">'Narrative Contracted Services'!$A$1:$Q$54</definedName>
    <definedName name="_xlnm.Print_Area" localSheetId="11">'Narrative Fringe Non Linking '!$A$1:$O$40</definedName>
    <definedName name="_xlnm.Print_Area" localSheetId="8">'Narrative In Kind &amp; Cash Match'!$A$1:$Q$37</definedName>
    <definedName name="_xlnm.Print_Area" localSheetId="16">'Narrative Insurance'!$A$1:$Q$51</definedName>
    <definedName name="_xlnm.Print_Area" localSheetId="14">'Narrative Occupancy'!$A$1:$Q$51</definedName>
    <definedName name="_xlnm.Print_Area" localSheetId="18">'Narrative Office Expenses'!$A$1:$Q$48</definedName>
    <definedName name="_xlnm.Print_Area" localSheetId="24">'Narrative Part Program Serv'!$A$1:$Q$52</definedName>
    <definedName name="_xlnm.Print_Area" localSheetId="22">'Narrative Technology_Equipment'!$A$1:$Q$52</definedName>
    <definedName name="_xlnm.Print_Area" localSheetId="20">'Narrative Travel_Training'!$A$1:$Q$50</definedName>
    <definedName name="_xlnm.Print_Area" localSheetId="12">'Personnel Non Linking'!$A$1:$M$53</definedName>
    <definedName name="_xlnm.Print_Area" localSheetId="0">'Workbook Instructions'!$A$1:$B$222</definedName>
    <definedName name="_xlnm.Print_Titles" localSheetId="12">'Personnel Non Linking'!$3:$5</definedName>
    <definedName name="_xlnm.Print_Titles" localSheetId="0">'Workbook Instructions'!$1:$3</definedName>
    <definedName name="Years" localSheetId="15">#REF!</definedName>
    <definedName name="Years" localSheetId="17">#REF!</definedName>
    <definedName name="Years" localSheetId="19">#REF!</definedName>
    <definedName name="Years" localSheetId="21">#REF!</definedName>
    <definedName name="Years" localSheetId="23">#REF!</definedName>
    <definedName name="Years" localSheetId="25">#REF!</definedName>
    <definedName name="Years">#REF!</definedName>
    <definedName name="years2" localSheetId="19">#REF!</definedName>
    <definedName name="years2" localSheetId="21">#REF!</definedName>
    <definedName name="years2" localSheetId="23">#REF!</definedName>
    <definedName name="years2" localSheetId="25">#REF!</definedName>
    <definedName name="years2">#REF!</definedName>
    <definedName name="Z_130B85AC_6454_4830_98C4_F71409C5EF0A_.wvu.FilterData" localSheetId="12" hidden="1">'Personnel Non Linking'!$A$6:$M$56</definedName>
    <definedName name="Z_130B85AC_6454_4830_98C4_F71409C5EF0A_.wvu.PrintTitles" localSheetId="12" hidden="1">'Personnel Non Linking'!$3:$5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4" l="1"/>
  <c r="E27" i="49"/>
  <c r="G26" i="45"/>
  <c r="L16" i="44"/>
  <c r="L15" i="44"/>
  <c r="T42" i="48"/>
  <c r="T43" i="48" l="1"/>
  <c r="U43" i="48"/>
  <c r="T44" i="48"/>
  <c r="U44" i="48"/>
  <c r="T45" i="48"/>
  <c r="U45" i="48"/>
  <c r="T46" i="48"/>
  <c r="U46" i="48"/>
  <c r="T47" i="48"/>
  <c r="U47" i="48"/>
  <c r="T48" i="48"/>
  <c r="U48" i="48"/>
  <c r="T49" i="48"/>
  <c r="U49" i="48"/>
  <c r="T50" i="48"/>
  <c r="U50" i="48"/>
  <c r="T51" i="48"/>
  <c r="U51" i="48"/>
  <c r="T52" i="48"/>
  <c r="U52" i="48"/>
  <c r="T53" i="48"/>
  <c r="U53" i="48"/>
  <c r="T54" i="48"/>
  <c r="U54" i="48"/>
  <c r="T55" i="48"/>
  <c r="U55" i="48"/>
  <c r="T56" i="48"/>
  <c r="U56" i="48"/>
  <c r="T57" i="48"/>
  <c r="U57" i="48"/>
  <c r="T58" i="48"/>
  <c r="U58" i="48"/>
  <c r="T59" i="48"/>
  <c r="U59" i="48"/>
  <c r="T60" i="48"/>
  <c r="U60" i="48"/>
  <c r="T61" i="48"/>
  <c r="U61" i="48"/>
  <c r="T62" i="48"/>
  <c r="U62" i="48"/>
  <c r="T63" i="48"/>
  <c r="U63" i="48"/>
  <c r="T64" i="48"/>
  <c r="U64" i="48"/>
  <c r="T65" i="48"/>
  <c r="U65" i="48"/>
  <c r="T66" i="48"/>
  <c r="U66" i="48"/>
  <c r="T43" i="49"/>
  <c r="U43" i="49"/>
  <c r="T44" i="49"/>
  <c r="U44" i="49"/>
  <c r="T45" i="49"/>
  <c r="U45" i="49"/>
  <c r="T46" i="49"/>
  <c r="U46" i="49"/>
  <c r="T47" i="49"/>
  <c r="U47" i="49"/>
  <c r="T48" i="49"/>
  <c r="U48" i="49"/>
  <c r="T49" i="49"/>
  <c r="U49" i="49"/>
  <c r="T50" i="49"/>
  <c r="U50" i="49"/>
  <c r="T51" i="49"/>
  <c r="U51" i="49"/>
  <c r="T52" i="49"/>
  <c r="U52" i="49"/>
  <c r="T53" i="49"/>
  <c r="U53" i="49"/>
  <c r="T54" i="49"/>
  <c r="U54" i="49"/>
  <c r="T55" i="49"/>
  <c r="U55" i="49"/>
  <c r="T56" i="49"/>
  <c r="U56" i="49"/>
  <c r="T57" i="49"/>
  <c r="U57" i="49"/>
  <c r="T58" i="49"/>
  <c r="U58" i="49"/>
  <c r="T59" i="49"/>
  <c r="U59" i="49"/>
  <c r="T60" i="49"/>
  <c r="U60" i="49"/>
  <c r="T61" i="49"/>
  <c r="U61" i="49"/>
  <c r="T62" i="49"/>
  <c r="U62" i="49"/>
  <c r="T63" i="49"/>
  <c r="U63" i="49"/>
  <c r="T64" i="49"/>
  <c r="U64" i="49"/>
  <c r="T65" i="49"/>
  <c r="U65" i="49"/>
  <c r="T66" i="49"/>
  <c r="U66" i="49"/>
  <c r="T43" i="50"/>
  <c r="U43" i="50"/>
  <c r="T44" i="50"/>
  <c r="U44" i="50"/>
  <c r="T45" i="50"/>
  <c r="U45" i="50"/>
  <c r="T46" i="50"/>
  <c r="U46" i="50"/>
  <c r="T47" i="50"/>
  <c r="U47" i="50"/>
  <c r="T48" i="50"/>
  <c r="U48" i="50"/>
  <c r="T49" i="50"/>
  <c r="U49" i="50"/>
  <c r="T50" i="50"/>
  <c r="U50" i="50"/>
  <c r="T51" i="50"/>
  <c r="U51" i="50"/>
  <c r="T52" i="50"/>
  <c r="U52" i="50"/>
  <c r="T53" i="50"/>
  <c r="U53" i="50"/>
  <c r="T54" i="50"/>
  <c r="U54" i="50"/>
  <c r="T55" i="50"/>
  <c r="U55" i="50"/>
  <c r="T56" i="50"/>
  <c r="U56" i="50"/>
  <c r="T57" i="50"/>
  <c r="U57" i="50"/>
  <c r="T58" i="50"/>
  <c r="U58" i="50"/>
  <c r="T59" i="50"/>
  <c r="U59" i="50"/>
  <c r="T60" i="50"/>
  <c r="U60" i="50"/>
  <c r="T61" i="50"/>
  <c r="U61" i="50"/>
  <c r="T62" i="50"/>
  <c r="U62" i="50"/>
  <c r="T63" i="50"/>
  <c r="U63" i="50"/>
  <c r="T64" i="50"/>
  <c r="U64" i="50"/>
  <c r="T65" i="50"/>
  <c r="U65" i="50"/>
  <c r="T66" i="50"/>
  <c r="U66" i="50"/>
  <c r="T43" i="51"/>
  <c r="U43" i="51"/>
  <c r="T44" i="51"/>
  <c r="U44" i="51"/>
  <c r="T45" i="51"/>
  <c r="U45" i="51"/>
  <c r="T46" i="51"/>
  <c r="U46" i="51"/>
  <c r="T47" i="51"/>
  <c r="U47" i="51"/>
  <c r="T48" i="51"/>
  <c r="U48" i="51"/>
  <c r="T49" i="51"/>
  <c r="U49" i="51"/>
  <c r="T50" i="51"/>
  <c r="U50" i="51"/>
  <c r="T51" i="51"/>
  <c r="U51" i="51"/>
  <c r="T52" i="51"/>
  <c r="U52" i="51"/>
  <c r="T53" i="51"/>
  <c r="U53" i="51"/>
  <c r="T54" i="51"/>
  <c r="U54" i="51"/>
  <c r="T55" i="51"/>
  <c r="U55" i="51"/>
  <c r="T56" i="51"/>
  <c r="U56" i="51"/>
  <c r="T57" i="51"/>
  <c r="U57" i="51"/>
  <c r="T58" i="51"/>
  <c r="U58" i="51"/>
  <c r="T59" i="51"/>
  <c r="U59" i="51"/>
  <c r="T60" i="51"/>
  <c r="U60" i="51"/>
  <c r="T61" i="51"/>
  <c r="U61" i="51"/>
  <c r="T62" i="51"/>
  <c r="U62" i="51"/>
  <c r="T63" i="51"/>
  <c r="U63" i="51"/>
  <c r="T64" i="51"/>
  <c r="U64" i="51"/>
  <c r="T65" i="51"/>
  <c r="U65" i="51"/>
  <c r="T66" i="51"/>
  <c r="U66" i="51"/>
  <c r="T43" i="52"/>
  <c r="T44" i="52"/>
  <c r="T45" i="52"/>
  <c r="T46" i="52"/>
  <c r="T47" i="52"/>
  <c r="T48" i="52"/>
  <c r="T49" i="52"/>
  <c r="T50" i="52"/>
  <c r="T51" i="52"/>
  <c r="T52" i="52"/>
  <c r="T53" i="52"/>
  <c r="T54" i="52"/>
  <c r="T55" i="52"/>
  <c r="T56" i="52"/>
  <c r="T57" i="52"/>
  <c r="T58" i="52"/>
  <c r="T59" i="52"/>
  <c r="T60" i="52"/>
  <c r="T61" i="52"/>
  <c r="T62" i="52"/>
  <c r="T63" i="52"/>
  <c r="T64" i="52"/>
  <c r="T65" i="52"/>
  <c r="T66" i="52"/>
  <c r="T43" i="53"/>
  <c r="U43" i="53"/>
  <c r="T44" i="53"/>
  <c r="U44" i="53"/>
  <c r="T45" i="53"/>
  <c r="U45" i="53"/>
  <c r="T46" i="53"/>
  <c r="U46" i="53"/>
  <c r="T47" i="53"/>
  <c r="U47" i="53"/>
  <c r="T48" i="53"/>
  <c r="U48" i="53"/>
  <c r="T49" i="53"/>
  <c r="U49" i="53"/>
  <c r="T50" i="53"/>
  <c r="U50" i="53"/>
  <c r="T51" i="53"/>
  <c r="U51" i="53"/>
  <c r="T52" i="53"/>
  <c r="U52" i="53"/>
  <c r="T53" i="53"/>
  <c r="U53" i="53"/>
  <c r="T54" i="53"/>
  <c r="U54" i="53"/>
  <c r="T55" i="53"/>
  <c r="U55" i="53"/>
  <c r="T56" i="53"/>
  <c r="U56" i="53"/>
  <c r="T57" i="53"/>
  <c r="U57" i="53"/>
  <c r="T58" i="53"/>
  <c r="U58" i="53"/>
  <c r="T59" i="53"/>
  <c r="U59" i="53"/>
  <c r="T60" i="53"/>
  <c r="U60" i="53"/>
  <c r="T61" i="53"/>
  <c r="U61" i="53"/>
  <c r="T62" i="53"/>
  <c r="U62" i="53"/>
  <c r="T63" i="53"/>
  <c r="U63" i="53"/>
  <c r="T64" i="53"/>
  <c r="U64" i="53"/>
  <c r="T65" i="53"/>
  <c r="U65" i="53"/>
  <c r="T66" i="53"/>
  <c r="U66" i="53"/>
  <c r="T43" i="47"/>
  <c r="U43" i="47"/>
  <c r="T44" i="47"/>
  <c r="U44" i="47"/>
  <c r="T45" i="47"/>
  <c r="U45" i="47"/>
  <c r="T46" i="47"/>
  <c r="U46" i="47"/>
  <c r="T47" i="47"/>
  <c r="U47" i="47"/>
  <c r="T48" i="47"/>
  <c r="U48" i="47"/>
  <c r="T49" i="47"/>
  <c r="U49" i="47"/>
  <c r="T50" i="47"/>
  <c r="U50" i="47"/>
  <c r="T51" i="47"/>
  <c r="U51" i="47"/>
  <c r="T52" i="47"/>
  <c r="U52" i="47"/>
  <c r="T53" i="47"/>
  <c r="U53" i="47"/>
  <c r="T54" i="47"/>
  <c r="U54" i="47"/>
  <c r="T55" i="47"/>
  <c r="U55" i="47"/>
  <c r="T56" i="47"/>
  <c r="U56" i="47"/>
  <c r="T57" i="47"/>
  <c r="U57" i="47"/>
  <c r="T58" i="47"/>
  <c r="U58" i="47"/>
  <c r="T59" i="47"/>
  <c r="U59" i="47"/>
  <c r="T60" i="47"/>
  <c r="U60" i="47"/>
  <c r="T61" i="47"/>
  <c r="U61" i="47"/>
  <c r="T62" i="47"/>
  <c r="U62" i="47"/>
  <c r="T63" i="47"/>
  <c r="U63" i="47"/>
  <c r="T64" i="47"/>
  <c r="U64" i="47"/>
  <c r="T65" i="47"/>
  <c r="U65" i="47"/>
  <c r="T66" i="47"/>
  <c r="U66" i="47"/>
  <c r="U42" i="48"/>
  <c r="U42" i="49"/>
  <c r="T42" i="49"/>
  <c r="U42" i="50"/>
  <c r="T42" i="50"/>
  <c r="U42" i="51"/>
  <c r="T42" i="51"/>
  <c r="T42" i="52"/>
  <c r="U42" i="53"/>
  <c r="T42" i="53"/>
  <c r="U42" i="47"/>
  <c r="T42" i="47"/>
  <c r="T13" i="48"/>
  <c r="U13" i="48"/>
  <c r="T14" i="48"/>
  <c r="U14" i="48"/>
  <c r="T15" i="48"/>
  <c r="U15" i="48"/>
  <c r="T16" i="48"/>
  <c r="U16" i="48"/>
  <c r="T17" i="48"/>
  <c r="U17" i="48"/>
  <c r="T18" i="48"/>
  <c r="U18" i="48"/>
  <c r="T19" i="48"/>
  <c r="U19" i="48"/>
  <c r="T20" i="48"/>
  <c r="U20" i="48"/>
  <c r="T21" i="48"/>
  <c r="U21" i="48"/>
  <c r="T22" i="48"/>
  <c r="U22" i="48"/>
  <c r="T23" i="48"/>
  <c r="U23" i="48"/>
  <c r="T24" i="48"/>
  <c r="U24" i="48"/>
  <c r="T25" i="48"/>
  <c r="U25" i="48"/>
  <c r="T26" i="48"/>
  <c r="U26" i="48"/>
  <c r="T27" i="48"/>
  <c r="U27" i="48"/>
  <c r="T28" i="48"/>
  <c r="U28" i="48"/>
  <c r="T29" i="48"/>
  <c r="U29" i="48"/>
  <c r="T30" i="48"/>
  <c r="U30" i="48"/>
  <c r="T31" i="48"/>
  <c r="U31" i="48"/>
  <c r="T32" i="48"/>
  <c r="U32" i="48"/>
  <c r="T33" i="48"/>
  <c r="U33" i="48"/>
  <c r="T34" i="48"/>
  <c r="U34" i="48"/>
  <c r="T35" i="48"/>
  <c r="U35" i="48"/>
  <c r="T36" i="48"/>
  <c r="U36" i="48"/>
  <c r="T13" i="49"/>
  <c r="U13" i="49"/>
  <c r="T14" i="49"/>
  <c r="U14" i="49"/>
  <c r="T15" i="49"/>
  <c r="U15" i="49"/>
  <c r="T16" i="49"/>
  <c r="U16" i="49"/>
  <c r="T17" i="49"/>
  <c r="U17" i="49"/>
  <c r="T18" i="49"/>
  <c r="U18" i="49"/>
  <c r="T19" i="49"/>
  <c r="U19" i="49"/>
  <c r="T20" i="49"/>
  <c r="U20" i="49"/>
  <c r="T21" i="49"/>
  <c r="U21" i="49"/>
  <c r="T22" i="49"/>
  <c r="U22" i="49"/>
  <c r="T23" i="49"/>
  <c r="U23" i="49"/>
  <c r="T24" i="49"/>
  <c r="U24" i="49"/>
  <c r="T25" i="49"/>
  <c r="U25" i="49"/>
  <c r="T26" i="49"/>
  <c r="U26" i="49"/>
  <c r="T27" i="49"/>
  <c r="T28" i="49"/>
  <c r="U28" i="49"/>
  <c r="T29" i="49"/>
  <c r="U29" i="49"/>
  <c r="T30" i="49"/>
  <c r="U30" i="49"/>
  <c r="T31" i="49"/>
  <c r="U31" i="49"/>
  <c r="T32" i="49"/>
  <c r="U32" i="49"/>
  <c r="T33" i="49"/>
  <c r="U33" i="49"/>
  <c r="T34" i="49"/>
  <c r="U34" i="49"/>
  <c r="T35" i="49"/>
  <c r="U35" i="49"/>
  <c r="T36" i="49"/>
  <c r="U36" i="49"/>
  <c r="T13" i="50"/>
  <c r="U13" i="50"/>
  <c r="T14" i="50"/>
  <c r="U14" i="50"/>
  <c r="T15" i="50"/>
  <c r="U15" i="50"/>
  <c r="T16" i="50"/>
  <c r="U16" i="50"/>
  <c r="T17" i="50"/>
  <c r="U17" i="50"/>
  <c r="T18" i="50"/>
  <c r="U18" i="50"/>
  <c r="T19" i="50"/>
  <c r="U19" i="50"/>
  <c r="T20" i="50"/>
  <c r="U20" i="50"/>
  <c r="T21" i="50"/>
  <c r="U21" i="50"/>
  <c r="T22" i="50"/>
  <c r="U22" i="50"/>
  <c r="T23" i="50"/>
  <c r="U23" i="50"/>
  <c r="T24" i="50"/>
  <c r="U24" i="50"/>
  <c r="T25" i="50"/>
  <c r="U25" i="50"/>
  <c r="T26" i="50"/>
  <c r="U26" i="50"/>
  <c r="T27" i="50"/>
  <c r="U27" i="50"/>
  <c r="T28" i="50"/>
  <c r="U28" i="50"/>
  <c r="T29" i="50"/>
  <c r="U29" i="50"/>
  <c r="T30" i="50"/>
  <c r="U30" i="50"/>
  <c r="T31" i="50"/>
  <c r="U31" i="50"/>
  <c r="T32" i="50"/>
  <c r="U32" i="50"/>
  <c r="T33" i="50"/>
  <c r="U33" i="50"/>
  <c r="T34" i="50"/>
  <c r="U34" i="50"/>
  <c r="T35" i="50"/>
  <c r="U35" i="50"/>
  <c r="T36" i="50"/>
  <c r="U36" i="50"/>
  <c r="T13" i="51"/>
  <c r="U13" i="51"/>
  <c r="T14" i="51"/>
  <c r="U14" i="51"/>
  <c r="T15" i="51"/>
  <c r="U15" i="51"/>
  <c r="T16" i="51"/>
  <c r="U16" i="51"/>
  <c r="T17" i="51"/>
  <c r="U17" i="51"/>
  <c r="T18" i="51"/>
  <c r="U18" i="51"/>
  <c r="T19" i="51"/>
  <c r="U19" i="51"/>
  <c r="T20" i="51"/>
  <c r="U20" i="51"/>
  <c r="T21" i="51"/>
  <c r="U21" i="51"/>
  <c r="T22" i="51"/>
  <c r="U22" i="51"/>
  <c r="T23" i="51"/>
  <c r="U23" i="51"/>
  <c r="T24" i="51"/>
  <c r="U24" i="51"/>
  <c r="T25" i="51"/>
  <c r="U25" i="51"/>
  <c r="T26" i="51"/>
  <c r="U26" i="51"/>
  <c r="T27" i="51"/>
  <c r="U27" i="51"/>
  <c r="T28" i="51"/>
  <c r="U28" i="51"/>
  <c r="T29" i="51"/>
  <c r="U29" i="51"/>
  <c r="T30" i="51"/>
  <c r="U30" i="51"/>
  <c r="T31" i="51"/>
  <c r="U31" i="51"/>
  <c r="T32" i="51"/>
  <c r="U32" i="51"/>
  <c r="T33" i="51"/>
  <c r="U33" i="51"/>
  <c r="T34" i="51"/>
  <c r="U34" i="51"/>
  <c r="T35" i="51"/>
  <c r="U35" i="51"/>
  <c r="T36" i="51"/>
  <c r="U36" i="51"/>
  <c r="T13" i="52"/>
  <c r="T14" i="52"/>
  <c r="T15" i="52"/>
  <c r="T16" i="52"/>
  <c r="T17" i="52"/>
  <c r="T18" i="52"/>
  <c r="T19" i="52"/>
  <c r="T20" i="52"/>
  <c r="T21" i="52"/>
  <c r="T22" i="52"/>
  <c r="T23" i="52"/>
  <c r="T24" i="52"/>
  <c r="T25" i="52"/>
  <c r="T26" i="52"/>
  <c r="T27" i="52"/>
  <c r="T28" i="52"/>
  <c r="T29" i="52"/>
  <c r="T30" i="52"/>
  <c r="T31" i="52"/>
  <c r="T32" i="52"/>
  <c r="T33" i="52"/>
  <c r="T34" i="52"/>
  <c r="T35" i="52"/>
  <c r="T36" i="52"/>
  <c r="T13" i="53"/>
  <c r="U13" i="53"/>
  <c r="T14" i="53"/>
  <c r="U14" i="53"/>
  <c r="T15" i="53"/>
  <c r="U15" i="53"/>
  <c r="T16" i="53"/>
  <c r="U16" i="53"/>
  <c r="T17" i="53"/>
  <c r="U17" i="53"/>
  <c r="T18" i="53"/>
  <c r="U18" i="53"/>
  <c r="T19" i="53"/>
  <c r="U19" i="53"/>
  <c r="T20" i="53"/>
  <c r="U20" i="53"/>
  <c r="T21" i="53"/>
  <c r="U21" i="53"/>
  <c r="T22" i="53"/>
  <c r="U22" i="53"/>
  <c r="T23" i="53"/>
  <c r="U23" i="53"/>
  <c r="T24" i="53"/>
  <c r="U24" i="53"/>
  <c r="T25" i="53"/>
  <c r="U25" i="53"/>
  <c r="T26" i="53"/>
  <c r="U26" i="53"/>
  <c r="T27" i="53"/>
  <c r="U27" i="53"/>
  <c r="T28" i="53"/>
  <c r="U28" i="53"/>
  <c r="T29" i="53"/>
  <c r="U29" i="53"/>
  <c r="T30" i="53"/>
  <c r="U30" i="53"/>
  <c r="T31" i="53"/>
  <c r="U31" i="53"/>
  <c r="T32" i="53"/>
  <c r="U32" i="53"/>
  <c r="T33" i="53"/>
  <c r="U33" i="53"/>
  <c r="T34" i="53"/>
  <c r="U34" i="53"/>
  <c r="T35" i="53"/>
  <c r="U35" i="53"/>
  <c r="T36" i="53"/>
  <c r="U36" i="53"/>
  <c r="T13" i="47"/>
  <c r="U13" i="47"/>
  <c r="T14" i="47"/>
  <c r="U14" i="47"/>
  <c r="T15" i="47"/>
  <c r="U15" i="47"/>
  <c r="T16" i="47"/>
  <c r="U16" i="47"/>
  <c r="T17" i="47"/>
  <c r="U17" i="47"/>
  <c r="T18" i="47"/>
  <c r="U18" i="47"/>
  <c r="T19" i="47"/>
  <c r="U19" i="47"/>
  <c r="T20" i="47"/>
  <c r="U20" i="47"/>
  <c r="T21" i="47"/>
  <c r="U21" i="47"/>
  <c r="T22" i="47"/>
  <c r="U22" i="47"/>
  <c r="T23" i="47"/>
  <c r="U23" i="47"/>
  <c r="T24" i="47"/>
  <c r="U24" i="47"/>
  <c r="T25" i="47"/>
  <c r="U25" i="47"/>
  <c r="T26" i="47"/>
  <c r="U26" i="47"/>
  <c r="T27" i="47"/>
  <c r="U27" i="47"/>
  <c r="T28" i="47"/>
  <c r="U28" i="47"/>
  <c r="T29" i="47"/>
  <c r="U29" i="47"/>
  <c r="T30" i="47"/>
  <c r="U30" i="47"/>
  <c r="T31" i="47"/>
  <c r="U31" i="47"/>
  <c r="T32" i="47"/>
  <c r="U32" i="47"/>
  <c r="T33" i="47"/>
  <c r="U33" i="47"/>
  <c r="T34" i="47"/>
  <c r="U34" i="47"/>
  <c r="T35" i="47"/>
  <c r="U35" i="47"/>
  <c r="T36" i="47"/>
  <c r="U36" i="47"/>
  <c r="T12" i="48"/>
  <c r="T12" i="49"/>
  <c r="T12" i="50"/>
  <c r="T12" i="51"/>
  <c r="T12" i="52"/>
  <c r="T12" i="53"/>
  <c r="T12" i="47"/>
  <c r="T43" i="45"/>
  <c r="U43" i="45"/>
  <c r="T44" i="45"/>
  <c r="U44" i="45"/>
  <c r="T45" i="45"/>
  <c r="U45" i="45"/>
  <c r="T46" i="45"/>
  <c r="U46" i="45"/>
  <c r="T47" i="45"/>
  <c r="U47" i="45"/>
  <c r="T48" i="45"/>
  <c r="U48" i="45"/>
  <c r="T49" i="45"/>
  <c r="U49" i="45"/>
  <c r="T50" i="45"/>
  <c r="U50" i="45"/>
  <c r="T51" i="45"/>
  <c r="U51" i="45"/>
  <c r="T52" i="45"/>
  <c r="U52" i="45"/>
  <c r="T53" i="45"/>
  <c r="U53" i="45"/>
  <c r="T54" i="45"/>
  <c r="U54" i="45"/>
  <c r="T55" i="45"/>
  <c r="U55" i="45"/>
  <c r="T56" i="45"/>
  <c r="U56" i="45"/>
  <c r="T57" i="45"/>
  <c r="U57" i="45"/>
  <c r="T58" i="45"/>
  <c r="U58" i="45"/>
  <c r="T59" i="45"/>
  <c r="U59" i="45"/>
  <c r="T60" i="45"/>
  <c r="U60" i="45"/>
  <c r="T61" i="45"/>
  <c r="U61" i="45"/>
  <c r="T62" i="45"/>
  <c r="U62" i="45"/>
  <c r="T63" i="45"/>
  <c r="U63" i="45"/>
  <c r="T64" i="45"/>
  <c r="U64" i="45"/>
  <c r="T65" i="45"/>
  <c r="U65" i="45"/>
  <c r="T66" i="45"/>
  <c r="U66" i="45"/>
  <c r="U42" i="45"/>
  <c r="T42" i="45"/>
  <c r="T13" i="45"/>
  <c r="U13" i="45"/>
  <c r="T14" i="45"/>
  <c r="U14" i="45"/>
  <c r="T15" i="45"/>
  <c r="U15" i="45"/>
  <c r="T16" i="45"/>
  <c r="U16" i="45"/>
  <c r="T17" i="45"/>
  <c r="U17" i="45"/>
  <c r="T18" i="45"/>
  <c r="U18" i="45"/>
  <c r="T19" i="45"/>
  <c r="U19" i="45"/>
  <c r="T20" i="45"/>
  <c r="U20" i="45"/>
  <c r="T21" i="45"/>
  <c r="U21" i="45"/>
  <c r="T22" i="45"/>
  <c r="U22" i="45"/>
  <c r="T23" i="45"/>
  <c r="U23" i="45"/>
  <c r="T24" i="45"/>
  <c r="U24" i="45"/>
  <c r="T25" i="45"/>
  <c r="U25" i="45"/>
  <c r="T26" i="45"/>
  <c r="U26" i="45"/>
  <c r="T27" i="45"/>
  <c r="U27" i="45"/>
  <c r="T28" i="45"/>
  <c r="U28" i="45"/>
  <c r="T29" i="45"/>
  <c r="U29" i="45"/>
  <c r="T30" i="45"/>
  <c r="U30" i="45"/>
  <c r="T31" i="45"/>
  <c r="U31" i="45"/>
  <c r="T32" i="45"/>
  <c r="U32" i="45"/>
  <c r="T33" i="45"/>
  <c r="U33" i="45"/>
  <c r="T34" i="45"/>
  <c r="U34" i="45"/>
  <c r="T35" i="45"/>
  <c r="U35" i="45"/>
  <c r="T36" i="45"/>
  <c r="U36" i="45"/>
  <c r="U12" i="45"/>
  <c r="T12" i="45"/>
  <c r="T66" i="3"/>
  <c r="U66" i="3"/>
  <c r="T43" i="3"/>
  <c r="U43" i="3"/>
  <c r="T44" i="3"/>
  <c r="U44" i="3"/>
  <c r="T45" i="3"/>
  <c r="U45" i="3"/>
  <c r="T46" i="3"/>
  <c r="U46" i="3"/>
  <c r="T47" i="3"/>
  <c r="U47" i="3"/>
  <c r="T48" i="3"/>
  <c r="U48" i="3"/>
  <c r="T49" i="3"/>
  <c r="U49" i="3"/>
  <c r="T50" i="3"/>
  <c r="U50" i="3"/>
  <c r="T51" i="3"/>
  <c r="U51" i="3"/>
  <c r="T52" i="3"/>
  <c r="U52" i="3"/>
  <c r="T53" i="3"/>
  <c r="U53" i="3"/>
  <c r="T54" i="3"/>
  <c r="U54" i="3"/>
  <c r="T55" i="3"/>
  <c r="U55" i="3"/>
  <c r="T56" i="3"/>
  <c r="U56" i="3"/>
  <c r="T57" i="3"/>
  <c r="U57" i="3"/>
  <c r="T58" i="3"/>
  <c r="U58" i="3"/>
  <c r="T59" i="3"/>
  <c r="U59" i="3"/>
  <c r="T60" i="3"/>
  <c r="U60" i="3"/>
  <c r="T61" i="3"/>
  <c r="U61" i="3"/>
  <c r="T62" i="3"/>
  <c r="U62" i="3"/>
  <c r="T63" i="3"/>
  <c r="U63" i="3"/>
  <c r="T64" i="3"/>
  <c r="U64" i="3"/>
  <c r="T65" i="3"/>
  <c r="U65" i="3"/>
  <c r="U42" i="3"/>
  <c r="T42" i="3"/>
  <c r="T13" i="3"/>
  <c r="U13" i="3"/>
  <c r="T14" i="3"/>
  <c r="U14" i="3"/>
  <c r="T15" i="3"/>
  <c r="U15" i="3"/>
  <c r="T16" i="3"/>
  <c r="U16" i="3"/>
  <c r="T17" i="3"/>
  <c r="U17" i="3"/>
  <c r="T18" i="3"/>
  <c r="U18" i="3"/>
  <c r="T19" i="3"/>
  <c r="U19" i="3"/>
  <c r="T20" i="3"/>
  <c r="U20" i="3"/>
  <c r="T21" i="3"/>
  <c r="U21" i="3"/>
  <c r="T22" i="3"/>
  <c r="U22" i="3"/>
  <c r="T23" i="3"/>
  <c r="U23" i="3"/>
  <c r="T24" i="3"/>
  <c r="U24" i="3"/>
  <c r="T25" i="3"/>
  <c r="U25" i="3"/>
  <c r="T26" i="3"/>
  <c r="U26" i="3"/>
  <c r="T27" i="3"/>
  <c r="U27" i="3"/>
  <c r="T28" i="3"/>
  <c r="U28" i="3"/>
  <c r="T29" i="3"/>
  <c r="U29" i="3"/>
  <c r="T30" i="3"/>
  <c r="U30" i="3"/>
  <c r="T31" i="3"/>
  <c r="U31" i="3"/>
  <c r="T32" i="3"/>
  <c r="U32" i="3"/>
  <c r="T33" i="3"/>
  <c r="U33" i="3"/>
  <c r="T34" i="3"/>
  <c r="U34" i="3"/>
  <c r="T35" i="3"/>
  <c r="U35" i="3"/>
  <c r="T36" i="3"/>
  <c r="U36" i="3"/>
  <c r="T12" i="3"/>
  <c r="U12" i="3"/>
  <c r="C9" i="54"/>
  <c r="B9" i="54"/>
  <c r="B3" i="54"/>
  <c r="D34" i="7"/>
  <c r="D32" i="7"/>
  <c r="D31" i="7"/>
  <c r="D30" i="7"/>
  <c r="D29" i="7"/>
  <c r="D28" i="7"/>
  <c r="D27" i="7"/>
  <c r="D16" i="7"/>
  <c r="D14" i="7"/>
  <c r="D13" i="7"/>
  <c r="K37" i="47"/>
  <c r="K37" i="45"/>
  <c r="K69" i="45" s="1"/>
  <c r="D9" i="7" s="1"/>
  <c r="K67" i="45"/>
  <c r="D11" i="7"/>
  <c r="U12" i="53"/>
  <c r="U11" i="53"/>
  <c r="K66" i="53"/>
  <c r="K65" i="53"/>
  <c r="K64" i="53"/>
  <c r="K63" i="53"/>
  <c r="K62" i="53"/>
  <c r="K61" i="53"/>
  <c r="K60" i="53"/>
  <c r="K59" i="53"/>
  <c r="K58" i="53"/>
  <c r="K57" i="53"/>
  <c r="K56" i="53"/>
  <c r="K55" i="53"/>
  <c r="K54" i="53"/>
  <c r="K53" i="53"/>
  <c r="K52" i="53"/>
  <c r="K51" i="53"/>
  <c r="K50" i="53"/>
  <c r="K49" i="53"/>
  <c r="K48" i="53"/>
  <c r="K47" i="53"/>
  <c r="K46" i="53"/>
  <c r="K45" i="53"/>
  <c r="K44" i="53"/>
  <c r="K43" i="53"/>
  <c r="K67" i="53" s="1"/>
  <c r="K42" i="53"/>
  <c r="K41" i="53"/>
  <c r="K40" i="53"/>
  <c r="K66" i="52"/>
  <c r="K65" i="52"/>
  <c r="K64" i="52"/>
  <c r="K63" i="52"/>
  <c r="K62" i="52"/>
  <c r="K61" i="52"/>
  <c r="K60" i="52"/>
  <c r="K59" i="52"/>
  <c r="K58" i="52"/>
  <c r="K57" i="52"/>
  <c r="K56" i="52"/>
  <c r="K55" i="52"/>
  <c r="K54" i="52"/>
  <c r="K53" i="52"/>
  <c r="K52" i="52"/>
  <c r="K51" i="52"/>
  <c r="K50" i="52"/>
  <c r="K49" i="52"/>
  <c r="K48" i="52"/>
  <c r="K47" i="52"/>
  <c r="K46" i="52"/>
  <c r="K45" i="52"/>
  <c r="K44" i="52"/>
  <c r="K43" i="52"/>
  <c r="K42" i="52"/>
  <c r="K41" i="52"/>
  <c r="K40" i="52"/>
  <c r="M36" i="52"/>
  <c r="M40" i="52"/>
  <c r="M41" i="52"/>
  <c r="M42" i="52"/>
  <c r="M43" i="52"/>
  <c r="M44" i="52"/>
  <c r="M45" i="52"/>
  <c r="M46" i="52"/>
  <c r="M47" i="52"/>
  <c r="M48" i="52"/>
  <c r="M49" i="52"/>
  <c r="M50" i="52"/>
  <c r="M51" i="52"/>
  <c r="M52" i="52"/>
  <c r="M53" i="52"/>
  <c r="M54" i="52"/>
  <c r="M55" i="52"/>
  <c r="M56" i="52"/>
  <c r="M57" i="52"/>
  <c r="M58" i="52"/>
  <c r="M59" i="52"/>
  <c r="M60" i="52"/>
  <c r="M61" i="52"/>
  <c r="M62" i="52"/>
  <c r="M63" i="52"/>
  <c r="M64" i="52"/>
  <c r="M65" i="52"/>
  <c r="M66" i="52"/>
  <c r="U12" i="51"/>
  <c r="U11" i="51"/>
  <c r="K66" i="51"/>
  <c r="K65" i="51"/>
  <c r="K64" i="51"/>
  <c r="K63" i="51"/>
  <c r="K62" i="51"/>
  <c r="K61" i="51"/>
  <c r="K60" i="51"/>
  <c r="K59" i="51"/>
  <c r="K58" i="51"/>
  <c r="K57" i="51"/>
  <c r="K56" i="51"/>
  <c r="K55" i="51"/>
  <c r="K54" i="51"/>
  <c r="K53" i="51"/>
  <c r="K52" i="51"/>
  <c r="K51" i="51"/>
  <c r="K50" i="51"/>
  <c r="K49" i="51"/>
  <c r="K48" i="51"/>
  <c r="K47" i="51"/>
  <c r="K46" i="51"/>
  <c r="K45" i="51"/>
  <c r="K44" i="51"/>
  <c r="K43" i="51"/>
  <c r="K42" i="51"/>
  <c r="K67" i="51" s="1"/>
  <c r="K41" i="51"/>
  <c r="K40" i="51"/>
  <c r="U12" i="50"/>
  <c r="U11" i="50"/>
  <c r="K66" i="50"/>
  <c r="K65" i="50"/>
  <c r="K64" i="50"/>
  <c r="K63" i="50"/>
  <c r="K62" i="50"/>
  <c r="K61" i="50"/>
  <c r="K60" i="50"/>
  <c r="K59" i="50"/>
  <c r="K58" i="50"/>
  <c r="K57" i="50"/>
  <c r="K56" i="50"/>
  <c r="K55" i="50"/>
  <c r="K54" i="50"/>
  <c r="K53" i="50"/>
  <c r="K52" i="50"/>
  <c r="K51" i="50"/>
  <c r="K50" i="50"/>
  <c r="K49" i="50"/>
  <c r="K48" i="50"/>
  <c r="K47" i="50"/>
  <c r="K46" i="50"/>
  <c r="K45" i="50"/>
  <c r="K44" i="50"/>
  <c r="K43" i="50"/>
  <c r="K42" i="50"/>
  <c r="K67" i="50" s="1"/>
  <c r="K41" i="50"/>
  <c r="K40" i="50"/>
  <c r="U12" i="49"/>
  <c r="U11" i="49"/>
  <c r="K66" i="49"/>
  <c r="K65" i="49"/>
  <c r="K64" i="49"/>
  <c r="K63" i="49"/>
  <c r="K62" i="49"/>
  <c r="K61" i="49"/>
  <c r="K60" i="49"/>
  <c r="K59" i="49"/>
  <c r="K58" i="49"/>
  <c r="K57" i="49"/>
  <c r="K56" i="49"/>
  <c r="K55" i="49"/>
  <c r="K54" i="49"/>
  <c r="K53" i="49"/>
  <c r="K52" i="49"/>
  <c r="K51" i="49"/>
  <c r="K50" i="49"/>
  <c r="K49" i="49"/>
  <c r="K48" i="49"/>
  <c r="K47" i="49"/>
  <c r="K46" i="49"/>
  <c r="K45" i="49"/>
  <c r="K44" i="49"/>
  <c r="K43" i="49"/>
  <c r="K42" i="49"/>
  <c r="K67" i="49" s="1"/>
  <c r="K41" i="49"/>
  <c r="K40" i="49"/>
  <c r="M36" i="49"/>
  <c r="M40" i="49"/>
  <c r="M41" i="49"/>
  <c r="M42" i="49"/>
  <c r="M43" i="49"/>
  <c r="M44" i="49"/>
  <c r="M67" i="49" s="1"/>
  <c r="M45" i="49"/>
  <c r="M46" i="49"/>
  <c r="M47" i="49"/>
  <c r="M48" i="49"/>
  <c r="M49" i="49"/>
  <c r="M50" i="49"/>
  <c r="M51" i="49"/>
  <c r="M52" i="49"/>
  <c r="M53" i="49"/>
  <c r="M54" i="49"/>
  <c r="M55" i="49"/>
  <c r="M56" i="49"/>
  <c r="M57" i="49"/>
  <c r="M58" i="49"/>
  <c r="M59" i="49"/>
  <c r="M60" i="49"/>
  <c r="M61" i="49"/>
  <c r="M62" i="49"/>
  <c r="M63" i="49"/>
  <c r="M64" i="49"/>
  <c r="M65" i="49"/>
  <c r="M66" i="49"/>
  <c r="U12" i="48"/>
  <c r="U11" i="48"/>
  <c r="K66" i="48"/>
  <c r="K65" i="48"/>
  <c r="K64" i="48"/>
  <c r="K63" i="48"/>
  <c r="K62" i="48"/>
  <c r="K61" i="48"/>
  <c r="K60" i="48"/>
  <c r="K59" i="48"/>
  <c r="K58" i="48"/>
  <c r="K57" i="48"/>
  <c r="K56" i="48"/>
  <c r="K55" i="48"/>
  <c r="K54" i="48"/>
  <c r="K53" i="48"/>
  <c r="K52" i="48"/>
  <c r="K51" i="48"/>
  <c r="K50" i="48"/>
  <c r="K49" i="48"/>
  <c r="K48" i="48"/>
  <c r="K47" i="48"/>
  <c r="K46" i="48"/>
  <c r="K45" i="48"/>
  <c r="K44" i="48"/>
  <c r="K43" i="48"/>
  <c r="K42" i="48"/>
  <c r="K67" i="48" s="1"/>
  <c r="K41" i="48"/>
  <c r="K40" i="48"/>
  <c r="K36" i="48"/>
  <c r="K35" i="48"/>
  <c r="K34" i="48"/>
  <c r="K33" i="48"/>
  <c r="K32" i="48"/>
  <c r="K31" i="48"/>
  <c r="K30" i="48"/>
  <c r="K29" i="48"/>
  <c r="K28" i="48"/>
  <c r="K27" i="48"/>
  <c r="K26" i="48"/>
  <c r="K25" i="48"/>
  <c r="K24" i="48"/>
  <c r="K23" i="48"/>
  <c r="K22" i="48"/>
  <c r="K21" i="48"/>
  <c r="K20" i="48"/>
  <c r="K19" i="48"/>
  <c r="K18" i="48"/>
  <c r="K17" i="48"/>
  <c r="K16" i="48"/>
  <c r="K15" i="48"/>
  <c r="K14" i="48"/>
  <c r="K13" i="48"/>
  <c r="K12" i="48"/>
  <c r="K37" i="48" s="1"/>
  <c r="K69" i="48" s="1"/>
  <c r="K11" i="48"/>
  <c r="K10" i="48"/>
  <c r="U12" i="47"/>
  <c r="U11" i="47"/>
  <c r="K69" i="47"/>
  <c r="D10" i="7" s="1"/>
  <c r="K67" i="47"/>
  <c r="K66" i="47"/>
  <c r="K65" i="47"/>
  <c r="K64" i="47"/>
  <c r="K63" i="47"/>
  <c r="K62" i="47"/>
  <c r="K61" i="47"/>
  <c r="K60" i="47"/>
  <c r="K59" i="47"/>
  <c r="K58" i="47"/>
  <c r="K57" i="47"/>
  <c r="K56" i="47"/>
  <c r="K55" i="47"/>
  <c r="K54" i="47"/>
  <c r="K53" i="47"/>
  <c r="K52" i="47"/>
  <c r="K51" i="47"/>
  <c r="K50" i="47"/>
  <c r="K49" i="47"/>
  <c r="K48" i="47"/>
  <c r="K47" i="47"/>
  <c r="K46" i="47"/>
  <c r="K45" i="47"/>
  <c r="K44" i="47"/>
  <c r="K43" i="47"/>
  <c r="K42" i="47"/>
  <c r="K41" i="47"/>
  <c r="K40" i="47"/>
  <c r="K36" i="47"/>
  <c r="K35" i="47"/>
  <c r="K34" i="47"/>
  <c r="K33" i="47"/>
  <c r="K32" i="47"/>
  <c r="K31" i="47"/>
  <c r="K30" i="47"/>
  <c r="K29" i="47"/>
  <c r="K28" i="47"/>
  <c r="K27" i="47"/>
  <c r="K26" i="47"/>
  <c r="K25" i="47"/>
  <c r="K24" i="47"/>
  <c r="K23" i="47"/>
  <c r="K22" i="47"/>
  <c r="K21" i="47"/>
  <c r="K20" i="47"/>
  <c r="K19" i="47"/>
  <c r="K18" i="47"/>
  <c r="K17" i="47"/>
  <c r="K16" i="47"/>
  <c r="K15" i="47"/>
  <c r="K14" i="47"/>
  <c r="K13" i="47"/>
  <c r="K12" i="47"/>
  <c r="K11" i="47"/>
  <c r="K10" i="47"/>
  <c r="U11" i="45"/>
  <c r="T41" i="3"/>
  <c r="K11" i="45"/>
  <c r="K10" i="45"/>
  <c r="K66" i="45"/>
  <c r="K65" i="45"/>
  <c r="K64" i="45"/>
  <c r="K63" i="45"/>
  <c r="K62" i="45"/>
  <c r="K61" i="45"/>
  <c r="K60" i="45"/>
  <c r="K59" i="45"/>
  <c r="K58" i="45"/>
  <c r="K57" i="45"/>
  <c r="K56" i="45"/>
  <c r="K55" i="45"/>
  <c r="K54" i="45"/>
  <c r="K53" i="45"/>
  <c r="K52" i="45"/>
  <c r="K51" i="45"/>
  <c r="K50" i="45"/>
  <c r="K49" i="45"/>
  <c r="K48" i="45"/>
  <c r="K47" i="45"/>
  <c r="K46" i="45"/>
  <c r="K45" i="45"/>
  <c r="K44" i="45"/>
  <c r="K43" i="45"/>
  <c r="K42" i="45"/>
  <c r="K41" i="45"/>
  <c r="K40" i="45"/>
  <c r="K66" i="3"/>
  <c r="K65" i="3"/>
  <c r="K64" i="3"/>
  <c r="K63" i="3"/>
  <c r="K62" i="3"/>
  <c r="K61" i="3"/>
  <c r="K60" i="3"/>
  <c r="K59" i="3"/>
  <c r="K58" i="3"/>
  <c r="K57" i="3"/>
  <c r="K56" i="3"/>
  <c r="K55" i="3"/>
  <c r="K54" i="3"/>
  <c r="K53" i="3"/>
  <c r="K52" i="3"/>
  <c r="K51" i="3"/>
  <c r="K50" i="3"/>
  <c r="K49" i="3"/>
  <c r="K48" i="3"/>
  <c r="K47" i="3"/>
  <c r="K46" i="3"/>
  <c r="K45" i="3"/>
  <c r="K44" i="3"/>
  <c r="K43" i="3"/>
  <c r="K42" i="3"/>
  <c r="K41" i="3"/>
  <c r="K40" i="3"/>
  <c r="D25" i="7"/>
  <c r="S43" i="45"/>
  <c r="S44" i="45"/>
  <c r="S45" i="45"/>
  <c r="S46" i="45"/>
  <c r="S47" i="45"/>
  <c r="S48" i="45"/>
  <c r="S49" i="45"/>
  <c r="S50" i="45"/>
  <c r="S51" i="45"/>
  <c r="S52" i="45"/>
  <c r="S53" i="45"/>
  <c r="S54" i="45"/>
  <c r="S55" i="45"/>
  <c r="S56" i="45"/>
  <c r="S57" i="45"/>
  <c r="S58" i="45"/>
  <c r="S59" i="45"/>
  <c r="S60" i="45"/>
  <c r="S61" i="45"/>
  <c r="S62" i="45"/>
  <c r="S63" i="45"/>
  <c r="S64" i="45"/>
  <c r="S65" i="45"/>
  <c r="S66" i="45"/>
  <c r="S42" i="45"/>
  <c r="E12" i="3"/>
  <c r="E13" i="3"/>
  <c r="E42" i="3"/>
  <c r="E43" i="3"/>
  <c r="E12" i="45"/>
  <c r="E13" i="45"/>
  <c r="E42" i="45"/>
  <c r="E43" i="45"/>
  <c r="K67" i="52" l="1"/>
  <c r="D33" i="7" s="1"/>
  <c r="M67" i="52"/>
  <c r="K67" i="3"/>
  <c r="D26" i="7" s="1"/>
  <c r="D35" i="7"/>
  <c r="D37" i="7" s="1"/>
  <c r="E12" i="47"/>
  <c r="E13" i="47"/>
  <c r="E42" i="47"/>
  <c r="E43" i="47"/>
  <c r="E12" i="48"/>
  <c r="E13" i="48"/>
  <c r="E42" i="48"/>
  <c r="E43" i="48"/>
  <c r="E12" i="49"/>
  <c r="M12" i="49" s="1"/>
  <c r="E13" i="49"/>
  <c r="M13" i="49" s="1"/>
  <c r="E42" i="49"/>
  <c r="E43" i="49"/>
  <c r="E12" i="50"/>
  <c r="E13" i="50"/>
  <c r="E42" i="50"/>
  <c r="E43" i="50"/>
  <c r="E12" i="53"/>
  <c r="E13" i="53"/>
  <c r="E42" i="53"/>
  <c r="E43" i="53"/>
  <c r="E42" i="52"/>
  <c r="E43" i="52"/>
  <c r="E12" i="52"/>
  <c r="M12" i="52" s="1"/>
  <c r="E13" i="52"/>
  <c r="M13" i="52" s="1"/>
  <c r="E12" i="51"/>
  <c r="E13" i="51"/>
  <c r="E42" i="51"/>
  <c r="E43" i="51"/>
  <c r="D7" i="46"/>
  <c r="C7" i="46"/>
  <c r="D6" i="46"/>
  <c r="C6" i="46"/>
  <c r="S43" i="3"/>
  <c r="S44" i="3"/>
  <c r="S45" i="3"/>
  <c r="S46" i="3"/>
  <c r="S47" i="3"/>
  <c r="S48" i="3"/>
  <c r="S49" i="3"/>
  <c r="S50" i="3"/>
  <c r="S51" i="3"/>
  <c r="S52" i="3"/>
  <c r="S53" i="3"/>
  <c r="S54" i="3"/>
  <c r="S55" i="3"/>
  <c r="S56" i="3"/>
  <c r="S57" i="3"/>
  <c r="S58" i="3"/>
  <c r="S59" i="3"/>
  <c r="S60" i="3"/>
  <c r="S61" i="3"/>
  <c r="S62" i="3"/>
  <c r="S63" i="3"/>
  <c r="S64" i="3"/>
  <c r="S65" i="3"/>
  <c r="S66" i="3"/>
  <c r="S42" i="3"/>
  <c r="Q78" i="3" l="1"/>
  <c r="Q79" i="3"/>
  <c r="Q74" i="3"/>
  <c r="Q75" i="3"/>
  <c r="Q76" i="3"/>
  <c r="Q77" i="3"/>
  <c r="Q73" i="3"/>
  <c r="Q80" i="3" l="1"/>
  <c r="L54" i="44"/>
  <c r="L55" i="44"/>
  <c r="L56" i="44"/>
  <c r="L36" i="44"/>
  <c r="L37" i="44"/>
  <c r="L38" i="44"/>
  <c r="L39" i="44"/>
  <c r="L40" i="44"/>
  <c r="L41" i="44"/>
  <c r="L50" i="44"/>
  <c r="L51" i="44"/>
  <c r="L32" i="44"/>
  <c r="L33" i="44"/>
  <c r="L34" i="44"/>
  <c r="L35" i="44"/>
  <c r="L52" i="44"/>
  <c r="L53" i="44"/>
  <c r="L42" i="44"/>
  <c r="L43" i="44"/>
  <c r="L9" i="44" l="1"/>
  <c r="L8" i="44"/>
  <c r="L7" i="44"/>
  <c r="L18" i="44"/>
  <c r="L20" i="44"/>
  <c r="L19" i="44"/>
  <c r="Q44" i="3" l="1"/>
  <c r="F19" i="33"/>
  <c r="J20" i="6"/>
  <c r="S66" i="53"/>
  <c r="Q66" i="53"/>
  <c r="O66" i="53"/>
  <c r="M66" i="53"/>
  <c r="I66" i="53"/>
  <c r="G66" i="53"/>
  <c r="S65" i="53"/>
  <c r="Q65" i="53"/>
  <c r="O65" i="53"/>
  <c r="M65" i="53"/>
  <c r="I65" i="53"/>
  <c r="G65" i="53"/>
  <c r="E65" i="53"/>
  <c r="S64" i="53"/>
  <c r="Q64" i="53"/>
  <c r="O64" i="53"/>
  <c r="M64" i="53"/>
  <c r="I64" i="53"/>
  <c r="G64" i="53"/>
  <c r="E64" i="53"/>
  <c r="S63" i="53"/>
  <c r="Q63" i="53"/>
  <c r="O63" i="53"/>
  <c r="M63" i="53"/>
  <c r="I63" i="53"/>
  <c r="G63" i="53"/>
  <c r="E63" i="53"/>
  <c r="S62" i="53"/>
  <c r="Q62" i="53"/>
  <c r="O62" i="53"/>
  <c r="M62" i="53"/>
  <c r="I62" i="53"/>
  <c r="G62" i="53"/>
  <c r="E62" i="53"/>
  <c r="S61" i="53"/>
  <c r="Q61" i="53"/>
  <c r="O61" i="53"/>
  <c r="M61" i="53"/>
  <c r="I61" i="53"/>
  <c r="G61" i="53"/>
  <c r="E61" i="53"/>
  <c r="S60" i="53"/>
  <c r="Q60" i="53"/>
  <c r="O60" i="53"/>
  <c r="M60" i="53"/>
  <c r="I60" i="53"/>
  <c r="G60" i="53"/>
  <c r="E60" i="53"/>
  <c r="S59" i="53"/>
  <c r="Q59" i="53"/>
  <c r="O59" i="53"/>
  <c r="M59" i="53"/>
  <c r="I59" i="53"/>
  <c r="G59" i="53"/>
  <c r="E59" i="53"/>
  <c r="S58" i="53"/>
  <c r="Q58" i="53"/>
  <c r="O58" i="53"/>
  <c r="M58" i="53"/>
  <c r="I58" i="53"/>
  <c r="G58" i="53"/>
  <c r="E58" i="53"/>
  <c r="S57" i="53"/>
  <c r="Q57" i="53"/>
  <c r="O57" i="53"/>
  <c r="M57" i="53"/>
  <c r="I57" i="53"/>
  <c r="G57" i="53"/>
  <c r="E57" i="53"/>
  <c r="S56" i="53"/>
  <c r="Q56" i="53"/>
  <c r="O56" i="53"/>
  <c r="M56" i="53"/>
  <c r="I56" i="53"/>
  <c r="G56" i="53"/>
  <c r="E56" i="53"/>
  <c r="S55" i="53"/>
  <c r="Q55" i="53"/>
  <c r="O55" i="53"/>
  <c r="M55" i="53"/>
  <c r="I55" i="53"/>
  <c r="G55" i="53"/>
  <c r="E55" i="53"/>
  <c r="S54" i="53"/>
  <c r="Q54" i="53"/>
  <c r="O54" i="53"/>
  <c r="M54" i="53"/>
  <c r="I54" i="53"/>
  <c r="G54" i="53"/>
  <c r="E54" i="53"/>
  <c r="S53" i="53"/>
  <c r="Q53" i="53"/>
  <c r="O53" i="53"/>
  <c r="M53" i="53"/>
  <c r="I53" i="53"/>
  <c r="G53" i="53"/>
  <c r="E53" i="53"/>
  <c r="S52" i="53"/>
  <c r="Q52" i="53"/>
  <c r="O52" i="53"/>
  <c r="M52" i="53"/>
  <c r="I52" i="53"/>
  <c r="G52" i="53"/>
  <c r="E52" i="53"/>
  <c r="S51" i="53"/>
  <c r="Q51" i="53"/>
  <c r="O51" i="53"/>
  <c r="M51" i="53"/>
  <c r="I51" i="53"/>
  <c r="G51" i="53"/>
  <c r="E51" i="53"/>
  <c r="S50" i="53"/>
  <c r="Q50" i="53"/>
  <c r="O50" i="53"/>
  <c r="M50" i="53"/>
  <c r="I50" i="53"/>
  <c r="G50" i="53"/>
  <c r="E50" i="53"/>
  <c r="S49" i="53"/>
  <c r="Q49" i="53"/>
  <c r="O49" i="53"/>
  <c r="M49" i="53"/>
  <c r="I49" i="53"/>
  <c r="G49" i="53"/>
  <c r="E49" i="53"/>
  <c r="S48" i="53"/>
  <c r="Q48" i="53"/>
  <c r="O48" i="53"/>
  <c r="M48" i="53"/>
  <c r="I48" i="53"/>
  <c r="G48" i="53"/>
  <c r="E48" i="53"/>
  <c r="S47" i="53"/>
  <c r="Q47" i="53"/>
  <c r="O47" i="53"/>
  <c r="M47" i="53"/>
  <c r="I47" i="53"/>
  <c r="G47" i="53"/>
  <c r="E47" i="53"/>
  <c r="S46" i="53"/>
  <c r="Q46" i="53"/>
  <c r="O46" i="53"/>
  <c r="M46" i="53"/>
  <c r="I46" i="53"/>
  <c r="G46" i="53"/>
  <c r="E46" i="53"/>
  <c r="S45" i="53"/>
  <c r="Q45" i="53"/>
  <c r="O45" i="53"/>
  <c r="M45" i="53"/>
  <c r="I45" i="53"/>
  <c r="G45" i="53"/>
  <c r="E45" i="53"/>
  <c r="S44" i="53"/>
  <c r="Q44" i="53"/>
  <c r="O44" i="53"/>
  <c r="M44" i="53"/>
  <c r="I44" i="53"/>
  <c r="G44" i="53"/>
  <c r="E44" i="53"/>
  <c r="S43" i="53"/>
  <c r="Q43" i="53"/>
  <c r="O43" i="53"/>
  <c r="M43" i="53"/>
  <c r="I43" i="53"/>
  <c r="G43" i="53"/>
  <c r="S42" i="53"/>
  <c r="Q42" i="53"/>
  <c r="O42" i="53"/>
  <c r="M42" i="53"/>
  <c r="I42" i="53"/>
  <c r="G42" i="53"/>
  <c r="T41" i="53"/>
  <c r="S41" i="53"/>
  <c r="U41" i="53" s="1"/>
  <c r="Q41" i="53"/>
  <c r="O41" i="53"/>
  <c r="M41" i="53"/>
  <c r="I41" i="53"/>
  <c r="G41" i="53"/>
  <c r="E41" i="53"/>
  <c r="T40" i="53"/>
  <c r="S40" i="53"/>
  <c r="U40" i="53" s="1"/>
  <c r="Q40" i="53"/>
  <c r="O40" i="53"/>
  <c r="M40" i="53"/>
  <c r="I40" i="53"/>
  <c r="G40" i="53"/>
  <c r="E40" i="53"/>
  <c r="S36" i="53"/>
  <c r="Q36" i="53"/>
  <c r="O36" i="53"/>
  <c r="M36" i="53"/>
  <c r="I36" i="53"/>
  <c r="G36" i="53"/>
  <c r="K36" i="53" s="1"/>
  <c r="E35" i="53"/>
  <c r="G35" i="53" s="1"/>
  <c r="K35" i="53" s="1"/>
  <c r="E34" i="53"/>
  <c r="M34" i="53" s="1"/>
  <c r="E33" i="53"/>
  <c r="G33" i="53" s="1"/>
  <c r="K33" i="53" s="1"/>
  <c r="E32" i="53"/>
  <c r="I32" i="53" s="1"/>
  <c r="E31" i="53"/>
  <c r="S31" i="53" s="1"/>
  <c r="E30" i="53"/>
  <c r="Q30" i="53" s="1"/>
  <c r="E29" i="53"/>
  <c r="S29" i="53" s="1"/>
  <c r="E28" i="53"/>
  <c r="M28" i="53" s="1"/>
  <c r="E27" i="53"/>
  <c r="M27" i="53" s="1"/>
  <c r="O26" i="53"/>
  <c r="E26" i="53"/>
  <c r="G26" i="53" s="1"/>
  <c r="K26" i="53" s="1"/>
  <c r="E25" i="53"/>
  <c r="O25" i="53" s="1"/>
  <c r="E24" i="53"/>
  <c r="S24" i="53" s="1"/>
  <c r="E23" i="53"/>
  <c r="M23" i="53" s="1"/>
  <c r="S22" i="53"/>
  <c r="Q22" i="53"/>
  <c r="O22" i="53"/>
  <c r="I22" i="53"/>
  <c r="E22" i="53"/>
  <c r="M22" i="53" s="1"/>
  <c r="E21" i="53"/>
  <c r="S21" i="53" s="1"/>
  <c r="E20" i="53"/>
  <c r="M20" i="53" s="1"/>
  <c r="E19" i="53"/>
  <c r="O19" i="53" s="1"/>
  <c r="E18" i="53"/>
  <c r="Q18" i="53" s="1"/>
  <c r="E17" i="53"/>
  <c r="I17" i="53" s="1"/>
  <c r="E16" i="53"/>
  <c r="S16" i="53" s="1"/>
  <c r="E15" i="53"/>
  <c r="G15" i="53" s="1"/>
  <c r="K15" i="53" s="1"/>
  <c r="E14" i="53"/>
  <c r="M14" i="53" s="1"/>
  <c r="S13" i="53"/>
  <c r="Q13" i="53"/>
  <c r="O13" i="53"/>
  <c r="M13" i="53"/>
  <c r="I13" i="53"/>
  <c r="G13" i="53"/>
  <c r="K13" i="53" s="1"/>
  <c r="S12" i="53"/>
  <c r="Q12" i="53"/>
  <c r="O12" i="53"/>
  <c r="M12" i="53"/>
  <c r="I12" i="53"/>
  <c r="G12" i="53"/>
  <c r="K12" i="53" s="1"/>
  <c r="T11" i="53"/>
  <c r="E11" i="53"/>
  <c r="Q11" i="53" s="1"/>
  <c r="T10" i="53"/>
  <c r="E10" i="53"/>
  <c r="M10" i="53" s="1"/>
  <c r="I4" i="53"/>
  <c r="C4" i="53"/>
  <c r="S66" i="52"/>
  <c r="Q66" i="52"/>
  <c r="O66" i="52"/>
  <c r="I66" i="52"/>
  <c r="G66" i="52"/>
  <c r="S65" i="52"/>
  <c r="Q65" i="52"/>
  <c r="O65" i="52"/>
  <c r="I65" i="52"/>
  <c r="G65" i="52"/>
  <c r="E65" i="52"/>
  <c r="S64" i="52"/>
  <c r="Q64" i="52"/>
  <c r="O64" i="52"/>
  <c r="I64" i="52"/>
  <c r="G64" i="52"/>
  <c r="E64" i="52"/>
  <c r="S63" i="52"/>
  <c r="Q63" i="52"/>
  <c r="O63" i="52"/>
  <c r="I63" i="52"/>
  <c r="G63" i="52"/>
  <c r="E63" i="52"/>
  <c r="S62" i="52"/>
  <c r="Q62" i="52"/>
  <c r="O62" i="52"/>
  <c r="I62" i="52"/>
  <c r="G62" i="52"/>
  <c r="E62" i="52"/>
  <c r="S61" i="52"/>
  <c r="Q61" i="52"/>
  <c r="O61" i="52"/>
  <c r="I61" i="52"/>
  <c r="G61" i="52"/>
  <c r="E61" i="52"/>
  <c r="S60" i="52"/>
  <c r="Q60" i="52"/>
  <c r="O60" i="52"/>
  <c r="I60" i="52"/>
  <c r="G60" i="52"/>
  <c r="E60" i="52"/>
  <c r="S59" i="52"/>
  <c r="Q59" i="52"/>
  <c r="O59" i="52"/>
  <c r="I59" i="52"/>
  <c r="G59" i="52"/>
  <c r="E59" i="52"/>
  <c r="S58" i="52"/>
  <c r="Q58" i="52"/>
  <c r="O58" i="52"/>
  <c r="I58" i="52"/>
  <c r="G58" i="52"/>
  <c r="E58" i="52"/>
  <c r="S57" i="52"/>
  <c r="Q57" i="52"/>
  <c r="O57" i="52"/>
  <c r="I57" i="52"/>
  <c r="G57" i="52"/>
  <c r="E57" i="52"/>
  <c r="S56" i="52"/>
  <c r="Q56" i="52"/>
  <c r="O56" i="52"/>
  <c r="I56" i="52"/>
  <c r="G56" i="52"/>
  <c r="E56" i="52"/>
  <c r="S55" i="52"/>
  <c r="Q55" i="52"/>
  <c r="O55" i="52"/>
  <c r="I55" i="52"/>
  <c r="G55" i="52"/>
  <c r="E55" i="52"/>
  <c r="S54" i="52"/>
  <c r="Q54" i="52"/>
  <c r="O54" i="52"/>
  <c r="I54" i="52"/>
  <c r="G54" i="52"/>
  <c r="E54" i="52"/>
  <c r="S53" i="52"/>
  <c r="Q53" i="52"/>
  <c r="O53" i="52"/>
  <c r="I53" i="52"/>
  <c r="G53" i="52"/>
  <c r="E53" i="52"/>
  <c r="S52" i="52"/>
  <c r="Q52" i="52"/>
  <c r="O52" i="52"/>
  <c r="I52" i="52"/>
  <c r="G52" i="52"/>
  <c r="E52" i="52"/>
  <c r="S51" i="52"/>
  <c r="Q51" i="52"/>
  <c r="O51" i="52"/>
  <c r="I51" i="52"/>
  <c r="G51" i="52"/>
  <c r="E51" i="52"/>
  <c r="S50" i="52"/>
  <c r="Q50" i="52"/>
  <c r="O50" i="52"/>
  <c r="I50" i="52"/>
  <c r="G50" i="52"/>
  <c r="E50" i="52"/>
  <c r="S49" i="52"/>
  <c r="Q49" i="52"/>
  <c r="O49" i="52"/>
  <c r="I49" i="52"/>
  <c r="G49" i="52"/>
  <c r="E49" i="52"/>
  <c r="S48" i="52"/>
  <c r="Q48" i="52"/>
  <c r="O48" i="52"/>
  <c r="I48" i="52"/>
  <c r="G48" i="52"/>
  <c r="E48" i="52"/>
  <c r="S47" i="52"/>
  <c r="Q47" i="52"/>
  <c r="O47" i="52"/>
  <c r="I47" i="52"/>
  <c r="G47" i="52"/>
  <c r="E47" i="52"/>
  <c r="S46" i="52"/>
  <c r="Q46" i="52"/>
  <c r="O46" i="52"/>
  <c r="I46" i="52"/>
  <c r="G46" i="52"/>
  <c r="E46" i="52"/>
  <c r="S45" i="52"/>
  <c r="Q45" i="52"/>
  <c r="O45" i="52"/>
  <c r="I45" i="52"/>
  <c r="G45" i="52"/>
  <c r="E45" i="52"/>
  <c r="S44" i="52"/>
  <c r="Q44" i="52"/>
  <c r="O44" i="52"/>
  <c r="I44" i="52"/>
  <c r="G44" i="52"/>
  <c r="E44" i="52"/>
  <c r="S43" i="52"/>
  <c r="Q43" i="52"/>
  <c r="O43" i="52"/>
  <c r="I43" i="52"/>
  <c r="G43" i="52"/>
  <c r="S42" i="52"/>
  <c r="Q42" i="52"/>
  <c r="O42" i="52"/>
  <c r="I42" i="52"/>
  <c r="G42" i="52"/>
  <c r="T41" i="52"/>
  <c r="S41" i="52"/>
  <c r="Q41" i="52"/>
  <c r="O41" i="52"/>
  <c r="I41" i="52"/>
  <c r="G41" i="52"/>
  <c r="E41" i="52"/>
  <c r="T40" i="52"/>
  <c r="S40" i="52"/>
  <c r="Q40" i="52"/>
  <c r="O40" i="52"/>
  <c r="I40" i="52"/>
  <c r="G40" i="52"/>
  <c r="E40" i="52"/>
  <c r="S36" i="52"/>
  <c r="Q36" i="52"/>
  <c r="O36" i="52"/>
  <c r="I36" i="52"/>
  <c r="G36" i="52"/>
  <c r="K36" i="52" s="1"/>
  <c r="E35" i="52"/>
  <c r="M35" i="52" s="1"/>
  <c r="E34" i="52"/>
  <c r="E33" i="52"/>
  <c r="E32" i="52"/>
  <c r="E31" i="52"/>
  <c r="E30" i="52"/>
  <c r="E29" i="52"/>
  <c r="E28" i="52"/>
  <c r="M28" i="52" s="1"/>
  <c r="E27" i="52"/>
  <c r="E26" i="52"/>
  <c r="E25" i="52"/>
  <c r="E24" i="52"/>
  <c r="E23" i="52"/>
  <c r="E22" i="52"/>
  <c r="E21" i="52"/>
  <c r="E20" i="52"/>
  <c r="E19" i="52"/>
  <c r="E18" i="52"/>
  <c r="M18" i="52" s="1"/>
  <c r="E17" i="52"/>
  <c r="E16" i="52"/>
  <c r="E15" i="52"/>
  <c r="E14" i="52"/>
  <c r="S13" i="52"/>
  <c r="Q13" i="52"/>
  <c r="O13" i="52"/>
  <c r="I13" i="52"/>
  <c r="G13" i="52"/>
  <c r="K13" i="52" s="1"/>
  <c r="S12" i="52"/>
  <c r="Q12" i="52"/>
  <c r="O12" i="52"/>
  <c r="I12" i="52"/>
  <c r="G12" i="52"/>
  <c r="K12" i="52" s="1"/>
  <c r="T11" i="52"/>
  <c r="E11" i="52"/>
  <c r="T10" i="52"/>
  <c r="E10" i="52"/>
  <c r="M10" i="52" s="1"/>
  <c r="I4" i="52"/>
  <c r="C4" i="52"/>
  <c r="S66" i="51"/>
  <c r="Q66" i="51"/>
  <c r="O66" i="51"/>
  <c r="M66" i="51"/>
  <c r="I66" i="51"/>
  <c r="G66" i="51"/>
  <c r="S65" i="51"/>
  <c r="Q65" i="51"/>
  <c r="O65" i="51"/>
  <c r="M65" i="51"/>
  <c r="I65" i="51"/>
  <c r="G65" i="51"/>
  <c r="E65" i="51"/>
  <c r="S64" i="51"/>
  <c r="Q64" i="51"/>
  <c r="O64" i="51"/>
  <c r="M64" i="51"/>
  <c r="I64" i="51"/>
  <c r="G64" i="51"/>
  <c r="E64" i="51"/>
  <c r="S63" i="51"/>
  <c r="Q63" i="51"/>
  <c r="O63" i="51"/>
  <c r="M63" i="51"/>
  <c r="I63" i="51"/>
  <c r="G63" i="51"/>
  <c r="E63" i="51"/>
  <c r="S62" i="51"/>
  <c r="Q62" i="51"/>
  <c r="O62" i="51"/>
  <c r="M62" i="51"/>
  <c r="I62" i="51"/>
  <c r="G62" i="51"/>
  <c r="E62" i="51"/>
  <c r="S61" i="51"/>
  <c r="Q61" i="51"/>
  <c r="O61" i="51"/>
  <c r="M61" i="51"/>
  <c r="I61" i="51"/>
  <c r="G61" i="51"/>
  <c r="E61" i="51"/>
  <c r="S60" i="51"/>
  <c r="Q60" i="51"/>
  <c r="O60" i="51"/>
  <c r="M60" i="51"/>
  <c r="I60" i="51"/>
  <c r="G60" i="51"/>
  <c r="E60" i="51"/>
  <c r="S59" i="51"/>
  <c r="Q59" i="51"/>
  <c r="O59" i="51"/>
  <c r="M59" i="51"/>
  <c r="I59" i="51"/>
  <c r="G59" i="51"/>
  <c r="E59" i="51"/>
  <c r="S58" i="51"/>
  <c r="Q58" i="51"/>
  <c r="O58" i="51"/>
  <c r="M58" i="51"/>
  <c r="I58" i="51"/>
  <c r="G58" i="51"/>
  <c r="E58" i="51"/>
  <c r="S57" i="51"/>
  <c r="Q57" i="51"/>
  <c r="O57" i="51"/>
  <c r="M57" i="51"/>
  <c r="I57" i="51"/>
  <c r="G57" i="51"/>
  <c r="E57" i="51"/>
  <c r="S56" i="51"/>
  <c r="Q56" i="51"/>
  <c r="O56" i="51"/>
  <c r="M56" i="51"/>
  <c r="I56" i="51"/>
  <c r="G56" i="51"/>
  <c r="E56" i="51"/>
  <c r="S55" i="51"/>
  <c r="Q55" i="51"/>
  <c r="O55" i="51"/>
  <c r="M55" i="51"/>
  <c r="I55" i="51"/>
  <c r="G55" i="51"/>
  <c r="E55" i="51"/>
  <c r="S54" i="51"/>
  <c r="Q54" i="51"/>
  <c r="O54" i="51"/>
  <c r="M54" i="51"/>
  <c r="I54" i="51"/>
  <c r="G54" i="51"/>
  <c r="E54" i="51"/>
  <c r="S53" i="51"/>
  <c r="Q53" i="51"/>
  <c r="O53" i="51"/>
  <c r="M53" i="51"/>
  <c r="I53" i="51"/>
  <c r="G53" i="51"/>
  <c r="E53" i="51"/>
  <c r="S52" i="51"/>
  <c r="Q52" i="51"/>
  <c r="O52" i="51"/>
  <c r="M52" i="51"/>
  <c r="I52" i="51"/>
  <c r="G52" i="51"/>
  <c r="E52" i="51"/>
  <c r="S51" i="51"/>
  <c r="Q51" i="51"/>
  <c r="O51" i="51"/>
  <c r="M51" i="51"/>
  <c r="I51" i="51"/>
  <c r="G51" i="51"/>
  <c r="E51" i="51"/>
  <c r="S50" i="51"/>
  <c r="Q50" i="51"/>
  <c r="O50" i="51"/>
  <c r="M50" i="51"/>
  <c r="I50" i="51"/>
  <c r="G50" i="51"/>
  <c r="E50" i="51"/>
  <c r="S49" i="51"/>
  <c r="Q49" i="51"/>
  <c r="O49" i="51"/>
  <c r="M49" i="51"/>
  <c r="I49" i="51"/>
  <c r="G49" i="51"/>
  <c r="E49" i="51"/>
  <c r="S48" i="51"/>
  <c r="Q48" i="51"/>
  <c r="O48" i="51"/>
  <c r="M48" i="51"/>
  <c r="I48" i="51"/>
  <c r="G48" i="51"/>
  <c r="E48" i="51"/>
  <c r="S47" i="51"/>
  <c r="Q47" i="51"/>
  <c r="O47" i="51"/>
  <c r="M47" i="51"/>
  <c r="I47" i="51"/>
  <c r="G47" i="51"/>
  <c r="E47" i="51"/>
  <c r="S46" i="51"/>
  <c r="Q46" i="51"/>
  <c r="O46" i="51"/>
  <c r="M46" i="51"/>
  <c r="I46" i="51"/>
  <c r="G46" i="51"/>
  <c r="E46" i="51"/>
  <c r="S45" i="51"/>
  <c r="Q45" i="51"/>
  <c r="O45" i="51"/>
  <c r="M45" i="51"/>
  <c r="I45" i="51"/>
  <c r="G45" i="51"/>
  <c r="E45" i="51"/>
  <c r="S44" i="51"/>
  <c r="Q44" i="51"/>
  <c r="O44" i="51"/>
  <c r="M44" i="51"/>
  <c r="I44" i="51"/>
  <c r="G44" i="51"/>
  <c r="E44" i="51"/>
  <c r="S43" i="51"/>
  <c r="Q43" i="51"/>
  <c r="O43" i="51"/>
  <c r="M43" i="51"/>
  <c r="I43" i="51"/>
  <c r="G43" i="51"/>
  <c r="S42" i="51"/>
  <c r="Q42" i="51"/>
  <c r="O42" i="51"/>
  <c r="M42" i="51"/>
  <c r="I42" i="51"/>
  <c r="G42" i="51"/>
  <c r="T41" i="51"/>
  <c r="S41" i="51"/>
  <c r="U41" i="51" s="1"/>
  <c r="Q41" i="51"/>
  <c r="O41" i="51"/>
  <c r="M41" i="51"/>
  <c r="I41" i="51"/>
  <c r="G41" i="51"/>
  <c r="E41" i="51"/>
  <c r="T40" i="51"/>
  <c r="S40" i="51"/>
  <c r="U40" i="51" s="1"/>
  <c r="Q40" i="51"/>
  <c r="O40" i="51"/>
  <c r="M40" i="51"/>
  <c r="I40" i="51"/>
  <c r="G40" i="51"/>
  <c r="E40" i="51"/>
  <c r="S36" i="51"/>
  <c r="Q36" i="51"/>
  <c r="O36" i="51"/>
  <c r="M36" i="51"/>
  <c r="I36" i="51"/>
  <c r="G36" i="51"/>
  <c r="K36" i="51" s="1"/>
  <c r="E35" i="51"/>
  <c r="I35" i="51" s="1"/>
  <c r="E34" i="51"/>
  <c r="I34" i="51" s="1"/>
  <c r="E33" i="51"/>
  <c r="I33" i="51" s="1"/>
  <c r="E32" i="51"/>
  <c r="S32" i="51" s="1"/>
  <c r="E31" i="51"/>
  <c r="I31" i="51" s="1"/>
  <c r="E30" i="51"/>
  <c r="S30" i="51" s="1"/>
  <c r="E29" i="51"/>
  <c r="Q29" i="51" s="1"/>
  <c r="E28" i="51"/>
  <c r="M28" i="51" s="1"/>
  <c r="E27" i="51"/>
  <c r="O27" i="51" s="1"/>
  <c r="E26" i="51"/>
  <c r="G26" i="51" s="1"/>
  <c r="K26" i="51" s="1"/>
  <c r="E25" i="51"/>
  <c r="S25" i="51" s="1"/>
  <c r="E24" i="51"/>
  <c r="Q24" i="51" s="1"/>
  <c r="E23" i="51"/>
  <c r="S23" i="51" s="1"/>
  <c r="E22" i="51"/>
  <c r="I22" i="51" s="1"/>
  <c r="E21" i="51"/>
  <c r="S21" i="51" s="1"/>
  <c r="E20" i="51"/>
  <c r="M20" i="51" s="1"/>
  <c r="E19" i="51"/>
  <c r="O19" i="51" s="1"/>
  <c r="E18" i="51"/>
  <c r="O18" i="51" s="1"/>
  <c r="E17" i="51"/>
  <c r="I17" i="51" s="1"/>
  <c r="E16" i="51"/>
  <c r="O16" i="51" s="1"/>
  <c r="E15" i="51"/>
  <c r="S15" i="51" s="1"/>
  <c r="E14" i="51"/>
  <c r="S14" i="51" s="1"/>
  <c r="S13" i="51"/>
  <c r="Q13" i="51"/>
  <c r="O13" i="51"/>
  <c r="M13" i="51"/>
  <c r="I13" i="51"/>
  <c r="G13" i="51"/>
  <c r="K13" i="51" s="1"/>
  <c r="S12" i="51"/>
  <c r="Q12" i="51"/>
  <c r="O12" i="51"/>
  <c r="M12" i="51"/>
  <c r="I12" i="51"/>
  <c r="G12" i="51"/>
  <c r="K12" i="51" s="1"/>
  <c r="T11" i="51"/>
  <c r="E11" i="51"/>
  <c r="Q11" i="51" s="1"/>
  <c r="T10" i="51"/>
  <c r="E10" i="51"/>
  <c r="M10" i="51" s="1"/>
  <c r="I4" i="51"/>
  <c r="C4" i="51"/>
  <c r="U59" i="52" l="1"/>
  <c r="U65" i="52"/>
  <c r="U49" i="52"/>
  <c r="U54" i="52"/>
  <c r="U47" i="52"/>
  <c r="U62" i="52"/>
  <c r="U42" i="52"/>
  <c r="U36" i="52"/>
  <c r="U13" i="52"/>
  <c r="U48" i="52"/>
  <c r="U52" i="52"/>
  <c r="U66" i="52"/>
  <c r="U44" i="52"/>
  <c r="U55" i="52"/>
  <c r="U46" i="52"/>
  <c r="U56" i="52"/>
  <c r="U40" i="52"/>
  <c r="U51" i="52"/>
  <c r="U41" i="52"/>
  <c r="U12" i="52"/>
  <c r="U57" i="52"/>
  <c r="U64" i="52"/>
  <c r="U61" i="52"/>
  <c r="U45" i="52"/>
  <c r="U43" i="52"/>
  <c r="U53" i="52"/>
  <c r="U63" i="52"/>
  <c r="U58" i="52"/>
  <c r="U50" i="52"/>
  <c r="U60" i="52"/>
  <c r="I33" i="53"/>
  <c r="S33" i="53"/>
  <c r="O29" i="52"/>
  <c r="M29" i="52"/>
  <c r="Q20" i="52"/>
  <c r="M20" i="52"/>
  <c r="U20" i="52" s="1"/>
  <c r="I22" i="52"/>
  <c r="M22" i="52"/>
  <c r="U22" i="52" s="1"/>
  <c r="S34" i="52"/>
  <c r="M34" i="52"/>
  <c r="O33" i="52"/>
  <c r="M33" i="52"/>
  <c r="S23" i="52"/>
  <c r="M23" i="52"/>
  <c r="I17" i="52"/>
  <c r="M17" i="52"/>
  <c r="O19" i="52"/>
  <c r="M19" i="52"/>
  <c r="Q24" i="52"/>
  <c r="M24" i="52"/>
  <c r="Q30" i="52"/>
  <c r="M30" i="52"/>
  <c r="S31" i="52"/>
  <c r="M31" i="52"/>
  <c r="U31" i="52" s="1"/>
  <c r="S21" i="52"/>
  <c r="M21" i="52"/>
  <c r="G25" i="52"/>
  <c r="K25" i="52" s="1"/>
  <c r="M25" i="52"/>
  <c r="S32" i="52"/>
  <c r="M32" i="52"/>
  <c r="O11" i="52"/>
  <c r="M11" i="52"/>
  <c r="G26" i="52"/>
  <c r="K26" i="52" s="1"/>
  <c r="M26" i="52"/>
  <c r="S15" i="52"/>
  <c r="M15" i="52"/>
  <c r="I27" i="52"/>
  <c r="M27" i="52"/>
  <c r="S14" i="52"/>
  <c r="M14" i="52"/>
  <c r="G16" i="52"/>
  <c r="K16" i="52" s="1"/>
  <c r="M16" i="52"/>
  <c r="O26" i="51"/>
  <c r="S26" i="52"/>
  <c r="Q29" i="52"/>
  <c r="S29" i="52"/>
  <c r="O26" i="52"/>
  <c r="Q26" i="52"/>
  <c r="I16" i="52"/>
  <c r="O25" i="52"/>
  <c r="Q25" i="52"/>
  <c r="O35" i="52"/>
  <c r="Q16" i="52"/>
  <c r="S16" i="52"/>
  <c r="I26" i="52"/>
  <c r="S67" i="52"/>
  <c r="H33" i="7" s="1"/>
  <c r="I25" i="52"/>
  <c r="O16" i="52"/>
  <c r="S25" i="52"/>
  <c r="S35" i="52"/>
  <c r="S20" i="52"/>
  <c r="I29" i="52"/>
  <c r="M15" i="53"/>
  <c r="Q15" i="53"/>
  <c r="M24" i="53"/>
  <c r="G31" i="53"/>
  <c r="K31" i="53" s="1"/>
  <c r="S35" i="53"/>
  <c r="I31" i="53"/>
  <c r="M31" i="53"/>
  <c r="M35" i="53"/>
  <c r="O17" i="53"/>
  <c r="Q35" i="53"/>
  <c r="O31" i="53"/>
  <c r="S28" i="53"/>
  <c r="Q31" i="53"/>
  <c r="M26" i="53"/>
  <c r="I15" i="53"/>
  <c r="Q28" i="53"/>
  <c r="I24" i="53"/>
  <c r="S26" i="53"/>
  <c r="I35" i="53"/>
  <c r="G24" i="53"/>
  <c r="K24" i="53" s="1"/>
  <c r="O35" i="53"/>
  <c r="G22" i="53"/>
  <c r="G22" i="52"/>
  <c r="K22" i="52" s="1"/>
  <c r="Q33" i="52"/>
  <c r="Q67" i="53"/>
  <c r="G34" i="7" s="1"/>
  <c r="I67" i="51"/>
  <c r="C32" i="7" s="1"/>
  <c r="Q67" i="52"/>
  <c r="G33" i="7" s="1"/>
  <c r="Q19" i="52"/>
  <c r="G29" i="52"/>
  <c r="K29" i="52" s="1"/>
  <c r="Q35" i="52"/>
  <c r="S67" i="53"/>
  <c r="H34" i="7" s="1"/>
  <c r="S22" i="52"/>
  <c r="Q26" i="51"/>
  <c r="I20" i="52"/>
  <c r="S19" i="53"/>
  <c r="O24" i="53"/>
  <c r="Q24" i="53"/>
  <c r="G67" i="52"/>
  <c r="B33" i="7" s="1"/>
  <c r="O15" i="53"/>
  <c r="I67" i="52"/>
  <c r="C33" i="7" s="1"/>
  <c r="O22" i="52"/>
  <c r="I33" i="52"/>
  <c r="S15" i="53"/>
  <c r="Q22" i="52"/>
  <c r="Q26" i="53"/>
  <c r="S17" i="52"/>
  <c r="Q27" i="52"/>
  <c r="O67" i="52"/>
  <c r="F33" i="7" s="1"/>
  <c r="O17" i="52"/>
  <c r="O27" i="52"/>
  <c r="S33" i="52"/>
  <c r="S27" i="52"/>
  <c r="O18" i="52"/>
  <c r="G35" i="52"/>
  <c r="K35" i="52" s="1"/>
  <c r="Q17" i="53"/>
  <c r="M33" i="53"/>
  <c r="Q18" i="52"/>
  <c r="S24" i="52"/>
  <c r="O28" i="52"/>
  <c r="I35" i="52"/>
  <c r="U35" i="52" s="1"/>
  <c r="S17" i="53"/>
  <c r="O33" i="53"/>
  <c r="S18" i="52"/>
  <c r="Q28" i="52"/>
  <c r="Q33" i="53"/>
  <c r="G67" i="53"/>
  <c r="B34" i="7" s="1"/>
  <c r="I67" i="53"/>
  <c r="C34" i="7" s="1"/>
  <c r="O67" i="53"/>
  <c r="F34" i="7" s="1"/>
  <c r="S10" i="53"/>
  <c r="U10" i="53" s="1"/>
  <c r="Q10" i="53"/>
  <c r="M67" i="53"/>
  <c r="E34" i="7" s="1"/>
  <c r="I27" i="53"/>
  <c r="I16" i="53"/>
  <c r="G25" i="53"/>
  <c r="K25" i="53" s="1"/>
  <c r="Q29" i="53"/>
  <c r="S11" i="53"/>
  <c r="I25" i="53"/>
  <c r="G34" i="53"/>
  <c r="K34" i="53" s="1"/>
  <c r="G21" i="53"/>
  <c r="K21" i="53" s="1"/>
  <c r="O10" i="53"/>
  <c r="M17" i="53"/>
  <c r="Q19" i="53"/>
  <c r="I26" i="53"/>
  <c r="O28" i="53"/>
  <c r="S30" i="53"/>
  <c r="G20" i="53"/>
  <c r="K20" i="53" s="1"/>
  <c r="G29" i="53"/>
  <c r="K29" i="53" s="1"/>
  <c r="G18" i="53"/>
  <c r="K18" i="53" s="1"/>
  <c r="M18" i="53"/>
  <c r="I11" i="53"/>
  <c r="O20" i="53"/>
  <c r="Q20" i="53"/>
  <c r="S18" i="53"/>
  <c r="Q16" i="53"/>
  <c r="I23" i="53"/>
  <c r="Q25" i="53"/>
  <c r="Q14" i="53"/>
  <c r="I21" i="53"/>
  <c r="O23" i="53"/>
  <c r="S25" i="53"/>
  <c r="G30" i="53"/>
  <c r="K30" i="53" s="1"/>
  <c r="M32" i="53"/>
  <c r="Q34" i="53"/>
  <c r="G11" i="53"/>
  <c r="K11" i="53" s="1"/>
  <c r="I20" i="53"/>
  <c r="O11" i="53"/>
  <c r="O29" i="53"/>
  <c r="S20" i="53"/>
  <c r="G14" i="53"/>
  <c r="K14" i="53" s="1"/>
  <c r="O27" i="53"/>
  <c r="I14" i="53"/>
  <c r="M25" i="53"/>
  <c r="I34" i="53"/>
  <c r="S27" i="53"/>
  <c r="S14" i="53"/>
  <c r="G19" i="53"/>
  <c r="K19" i="53" s="1"/>
  <c r="M21" i="53"/>
  <c r="Q23" i="53"/>
  <c r="I30" i="53"/>
  <c r="O32" i="53"/>
  <c r="S34" i="53"/>
  <c r="I18" i="53"/>
  <c r="G27" i="53"/>
  <c r="K27" i="53" s="1"/>
  <c r="O18" i="53"/>
  <c r="Q27" i="53"/>
  <c r="O14" i="53"/>
  <c r="O34" i="53"/>
  <c r="G10" i="53"/>
  <c r="K10" i="53" s="1"/>
  <c r="I19" i="53"/>
  <c r="O21" i="53"/>
  <c r="S23" i="53"/>
  <c r="G28" i="53"/>
  <c r="K28" i="53" s="1"/>
  <c r="M30" i="53"/>
  <c r="Q32" i="53"/>
  <c r="M11" i="53"/>
  <c r="M29" i="53"/>
  <c r="M16" i="53"/>
  <c r="G23" i="53"/>
  <c r="K23" i="53" s="1"/>
  <c r="G32" i="53"/>
  <c r="K32" i="53" s="1"/>
  <c r="I10" i="53"/>
  <c r="G17" i="53"/>
  <c r="K17" i="53" s="1"/>
  <c r="M19" i="53"/>
  <c r="Q21" i="53"/>
  <c r="I28" i="53"/>
  <c r="O30" i="53"/>
  <c r="S32" i="53"/>
  <c r="I29" i="53"/>
  <c r="G16" i="53"/>
  <c r="K16" i="53" s="1"/>
  <c r="O16" i="53"/>
  <c r="G15" i="52"/>
  <c r="K15" i="52" s="1"/>
  <c r="I15" i="52"/>
  <c r="O15" i="52"/>
  <c r="Q15" i="52"/>
  <c r="Q10" i="52"/>
  <c r="G11" i="52"/>
  <c r="K11" i="52" s="1"/>
  <c r="I11" i="52"/>
  <c r="Q11" i="52"/>
  <c r="S11" i="52"/>
  <c r="O10" i="52"/>
  <c r="G34" i="52"/>
  <c r="K34" i="52" s="1"/>
  <c r="G32" i="52"/>
  <c r="K32" i="52" s="1"/>
  <c r="S30" i="52"/>
  <c r="S19" i="52"/>
  <c r="G24" i="52"/>
  <c r="K24" i="52" s="1"/>
  <c r="S10" i="52"/>
  <c r="U10" i="52" s="1"/>
  <c r="Q17" i="52"/>
  <c r="I24" i="52"/>
  <c r="S28" i="52"/>
  <c r="G33" i="52"/>
  <c r="K33" i="52" s="1"/>
  <c r="O24" i="52"/>
  <c r="G31" i="52"/>
  <c r="K31" i="52" s="1"/>
  <c r="G20" i="52"/>
  <c r="K20" i="52" s="1"/>
  <c r="I31" i="52"/>
  <c r="I14" i="52"/>
  <c r="G18" i="52"/>
  <c r="K18" i="52" s="1"/>
  <c r="O31" i="52"/>
  <c r="E33" i="7"/>
  <c r="I18" i="52"/>
  <c r="O20" i="52"/>
  <c r="G27" i="52"/>
  <c r="K27" i="52" s="1"/>
  <c r="Q31" i="52"/>
  <c r="G14" i="52"/>
  <c r="K14" i="52" s="1"/>
  <c r="G23" i="52"/>
  <c r="K23" i="52" s="1"/>
  <c r="I34" i="52"/>
  <c r="I23" i="52"/>
  <c r="O14" i="52"/>
  <c r="G21" i="52"/>
  <c r="K21" i="52" s="1"/>
  <c r="I32" i="52"/>
  <c r="O34" i="52"/>
  <c r="Q14" i="52"/>
  <c r="I21" i="52"/>
  <c r="O23" i="52"/>
  <c r="G30" i="52"/>
  <c r="K30" i="52" s="1"/>
  <c r="Q34" i="52"/>
  <c r="G19" i="52"/>
  <c r="K19" i="52" s="1"/>
  <c r="Q23" i="52"/>
  <c r="I30" i="52"/>
  <c r="O32" i="52"/>
  <c r="G10" i="52"/>
  <c r="K10" i="52" s="1"/>
  <c r="I19" i="52"/>
  <c r="O21" i="52"/>
  <c r="G28" i="52"/>
  <c r="K28" i="52" s="1"/>
  <c r="Q32" i="52"/>
  <c r="I10" i="52"/>
  <c r="G17" i="52"/>
  <c r="K17" i="52" s="1"/>
  <c r="Q21" i="52"/>
  <c r="I28" i="52"/>
  <c r="O30" i="52"/>
  <c r="I28" i="51"/>
  <c r="G24" i="51"/>
  <c r="K24" i="51" s="1"/>
  <c r="Q67" i="51"/>
  <c r="G32" i="7" s="1"/>
  <c r="S17" i="51"/>
  <c r="G35" i="51"/>
  <c r="K35" i="51" s="1"/>
  <c r="M25" i="51"/>
  <c r="M35" i="51"/>
  <c r="S19" i="51"/>
  <c r="I30" i="51"/>
  <c r="Q35" i="51"/>
  <c r="I26" i="51"/>
  <c r="M30" i="51"/>
  <c r="S35" i="51"/>
  <c r="M26" i="51"/>
  <c r="O30" i="51"/>
  <c r="O67" i="51"/>
  <c r="F32" i="7" s="1"/>
  <c r="I24" i="51"/>
  <c r="I19" i="51"/>
  <c r="O35" i="51"/>
  <c r="Q30" i="51"/>
  <c r="M17" i="51"/>
  <c r="G28" i="51"/>
  <c r="K28" i="51" s="1"/>
  <c r="S67" i="51"/>
  <c r="H32" i="7" s="1"/>
  <c r="G25" i="51"/>
  <c r="K25" i="51" s="1"/>
  <c r="I25" i="51"/>
  <c r="G30" i="51"/>
  <c r="K30" i="51" s="1"/>
  <c r="O21" i="51"/>
  <c r="S26" i="51"/>
  <c r="I16" i="51"/>
  <c r="M16" i="51"/>
  <c r="O17" i="51"/>
  <c r="Q17" i="51"/>
  <c r="O28" i="51"/>
  <c r="Q28" i="51"/>
  <c r="S28" i="51"/>
  <c r="Q19" i="51"/>
  <c r="G67" i="51"/>
  <c r="B32" i="7" s="1"/>
  <c r="I15" i="51"/>
  <c r="O15" i="51"/>
  <c r="G15" i="51"/>
  <c r="K15" i="51" s="1"/>
  <c r="M15" i="51"/>
  <c r="Q15" i="51"/>
  <c r="G10" i="51"/>
  <c r="K10" i="51" s="1"/>
  <c r="I10" i="51"/>
  <c r="O10" i="51"/>
  <c r="Q10" i="51"/>
  <c r="S10" i="51"/>
  <c r="U10" i="51" s="1"/>
  <c r="G31" i="51"/>
  <c r="K31" i="51" s="1"/>
  <c r="M22" i="51"/>
  <c r="I20" i="51"/>
  <c r="G29" i="51"/>
  <c r="K29" i="51" s="1"/>
  <c r="O31" i="51"/>
  <c r="M67" i="51"/>
  <c r="E32" i="7" s="1"/>
  <c r="M11" i="51"/>
  <c r="I18" i="51"/>
  <c r="O20" i="51"/>
  <c r="S22" i="51"/>
  <c r="G27" i="51"/>
  <c r="K27" i="51" s="1"/>
  <c r="M29" i="51"/>
  <c r="Q31" i="51"/>
  <c r="O11" i="51"/>
  <c r="G16" i="51"/>
  <c r="K16" i="51" s="1"/>
  <c r="M18" i="51"/>
  <c r="Q20" i="51"/>
  <c r="I27" i="51"/>
  <c r="O29" i="51"/>
  <c r="S31" i="51"/>
  <c r="O24" i="51"/>
  <c r="G22" i="51"/>
  <c r="K22" i="51" s="1"/>
  <c r="G20" i="51"/>
  <c r="K20" i="51" s="1"/>
  <c r="G11" i="51"/>
  <c r="K11" i="51" s="1"/>
  <c r="S24" i="51"/>
  <c r="M31" i="51"/>
  <c r="Q33" i="51"/>
  <c r="Q22" i="51"/>
  <c r="S33" i="51"/>
  <c r="S20" i="51"/>
  <c r="G14" i="51"/>
  <c r="K14" i="51" s="1"/>
  <c r="K37" i="51" s="1"/>
  <c r="K69" i="51" s="1"/>
  <c r="Q18" i="51"/>
  <c r="S29" i="51"/>
  <c r="I14" i="51"/>
  <c r="M14" i="51"/>
  <c r="Q16" i="51"/>
  <c r="I23" i="51"/>
  <c r="O25" i="51"/>
  <c r="S27" i="51"/>
  <c r="G32" i="51"/>
  <c r="K32" i="51" s="1"/>
  <c r="M34" i="51"/>
  <c r="O14" i="51"/>
  <c r="S16" i="51"/>
  <c r="G21" i="51"/>
  <c r="K21" i="51" s="1"/>
  <c r="M23" i="51"/>
  <c r="Q25" i="51"/>
  <c r="I32" i="51"/>
  <c r="O34" i="51"/>
  <c r="M33" i="51"/>
  <c r="O33" i="51"/>
  <c r="O22" i="51"/>
  <c r="I11" i="51"/>
  <c r="I29" i="51"/>
  <c r="S11" i="51"/>
  <c r="S18" i="51"/>
  <c r="Q27" i="51"/>
  <c r="Q14" i="51"/>
  <c r="I21" i="51"/>
  <c r="O23" i="51"/>
  <c r="M32" i="51"/>
  <c r="Q34" i="51"/>
  <c r="G19" i="51"/>
  <c r="K19" i="51" s="1"/>
  <c r="M21" i="51"/>
  <c r="Q23" i="51"/>
  <c r="O32" i="51"/>
  <c r="S34" i="51"/>
  <c r="G34" i="51"/>
  <c r="K34" i="51" s="1"/>
  <c r="G33" i="51"/>
  <c r="K33" i="51" s="1"/>
  <c r="M24" i="51"/>
  <c r="G18" i="51"/>
  <c r="K18" i="51" s="1"/>
  <c r="M27" i="51"/>
  <c r="G23" i="51"/>
  <c r="K23" i="51" s="1"/>
  <c r="Q32" i="51"/>
  <c r="G17" i="51"/>
  <c r="K17" i="51" s="1"/>
  <c r="M19" i="51"/>
  <c r="Q21" i="51"/>
  <c r="F82" i="50"/>
  <c r="S66" i="50"/>
  <c r="Q66" i="50"/>
  <c r="O66" i="50"/>
  <c r="M66" i="50"/>
  <c r="I66" i="50"/>
  <c r="G66" i="50"/>
  <c r="S65" i="50"/>
  <c r="Q65" i="50"/>
  <c r="O65" i="50"/>
  <c r="M65" i="50"/>
  <c r="I65" i="50"/>
  <c r="G65" i="50"/>
  <c r="E65" i="50"/>
  <c r="S64" i="50"/>
  <c r="Q64" i="50"/>
  <c r="O64" i="50"/>
  <c r="M64" i="50"/>
  <c r="I64" i="50"/>
  <c r="G64" i="50"/>
  <c r="E64" i="50"/>
  <c r="S63" i="50"/>
  <c r="Q63" i="50"/>
  <c r="O63" i="50"/>
  <c r="M63" i="50"/>
  <c r="I63" i="50"/>
  <c r="G63" i="50"/>
  <c r="E63" i="50"/>
  <c r="S62" i="50"/>
  <c r="Q62" i="50"/>
  <c r="O62" i="50"/>
  <c r="M62" i="50"/>
  <c r="I62" i="50"/>
  <c r="G62" i="50"/>
  <c r="E62" i="50"/>
  <c r="S61" i="50"/>
  <c r="Q61" i="50"/>
  <c r="O61" i="50"/>
  <c r="M61" i="50"/>
  <c r="I61" i="50"/>
  <c r="G61" i="50"/>
  <c r="E61" i="50"/>
  <c r="S60" i="50"/>
  <c r="Q60" i="50"/>
  <c r="O60" i="50"/>
  <c r="M60" i="50"/>
  <c r="I60" i="50"/>
  <c r="G60" i="50"/>
  <c r="E60" i="50"/>
  <c r="S59" i="50"/>
  <c r="Q59" i="50"/>
  <c r="O59" i="50"/>
  <c r="M59" i="50"/>
  <c r="I59" i="50"/>
  <c r="G59" i="50"/>
  <c r="E59" i="50"/>
  <c r="S58" i="50"/>
  <c r="Q58" i="50"/>
  <c r="O58" i="50"/>
  <c r="M58" i="50"/>
  <c r="I58" i="50"/>
  <c r="G58" i="50"/>
  <c r="E58" i="50"/>
  <c r="S57" i="50"/>
  <c r="Q57" i="50"/>
  <c r="O57" i="50"/>
  <c r="M57" i="50"/>
  <c r="I57" i="50"/>
  <c r="G57" i="50"/>
  <c r="E57" i="50"/>
  <c r="S56" i="50"/>
  <c r="Q56" i="50"/>
  <c r="O56" i="50"/>
  <c r="M56" i="50"/>
  <c r="I56" i="50"/>
  <c r="G56" i="50"/>
  <c r="E56" i="50"/>
  <c r="S55" i="50"/>
  <c r="Q55" i="50"/>
  <c r="O55" i="50"/>
  <c r="M55" i="50"/>
  <c r="I55" i="50"/>
  <c r="G55" i="50"/>
  <c r="E55" i="50"/>
  <c r="S54" i="50"/>
  <c r="Q54" i="50"/>
  <c r="O54" i="50"/>
  <c r="M54" i="50"/>
  <c r="I54" i="50"/>
  <c r="G54" i="50"/>
  <c r="E54" i="50"/>
  <c r="S53" i="50"/>
  <c r="Q53" i="50"/>
  <c r="O53" i="50"/>
  <c r="M53" i="50"/>
  <c r="I53" i="50"/>
  <c r="G53" i="50"/>
  <c r="E53" i="50"/>
  <c r="S52" i="50"/>
  <c r="Q52" i="50"/>
  <c r="O52" i="50"/>
  <c r="M52" i="50"/>
  <c r="I52" i="50"/>
  <c r="G52" i="50"/>
  <c r="E52" i="50"/>
  <c r="S51" i="50"/>
  <c r="Q51" i="50"/>
  <c r="O51" i="50"/>
  <c r="M51" i="50"/>
  <c r="I51" i="50"/>
  <c r="G51" i="50"/>
  <c r="E51" i="50"/>
  <c r="S50" i="50"/>
  <c r="Q50" i="50"/>
  <c r="O50" i="50"/>
  <c r="M50" i="50"/>
  <c r="I50" i="50"/>
  <c r="G50" i="50"/>
  <c r="E50" i="50"/>
  <c r="S49" i="50"/>
  <c r="Q49" i="50"/>
  <c r="O49" i="50"/>
  <c r="M49" i="50"/>
  <c r="I49" i="50"/>
  <c r="G49" i="50"/>
  <c r="E49" i="50"/>
  <c r="S48" i="50"/>
  <c r="Q48" i="50"/>
  <c r="O48" i="50"/>
  <c r="M48" i="50"/>
  <c r="I48" i="50"/>
  <c r="G48" i="50"/>
  <c r="E48" i="50"/>
  <c r="S47" i="50"/>
  <c r="Q47" i="50"/>
  <c r="O47" i="50"/>
  <c r="M47" i="50"/>
  <c r="I47" i="50"/>
  <c r="G47" i="50"/>
  <c r="E47" i="50"/>
  <c r="S46" i="50"/>
  <c r="Q46" i="50"/>
  <c r="O46" i="50"/>
  <c r="M46" i="50"/>
  <c r="I46" i="50"/>
  <c r="G46" i="50"/>
  <c r="E46" i="50"/>
  <c r="S45" i="50"/>
  <c r="Q45" i="50"/>
  <c r="O45" i="50"/>
  <c r="M45" i="50"/>
  <c r="I45" i="50"/>
  <c r="G45" i="50"/>
  <c r="E45" i="50"/>
  <c r="S44" i="50"/>
  <c r="Q44" i="50"/>
  <c r="O44" i="50"/>
  <c r="M44" i="50"/>
  <c r="I44" i="50"/>
  <c r="G44" i="50"/>
  <c r="E44" i="50"/>
  <c r="S43" i="50"/>
  <c r="Q43" i="50"/>
  <c r="O43" i="50"/>
  <c r="M43" i="50"/>
  <c r="I43" i="50"/>
  <c r="G43" i="50"/>
  <c r="S42" i="50"/>
  <c r="Q42" i="50"/>
  <c r="O42" i="50"/>
  <c r="M42" i="50"/>
  <c r="I42" i="50"/>
  <c r="G42" i="50"/>
  <c r="T41" i="50"/>
  <c r="S41" i="50"/>
  <c r="U41" i="50" s="1"/>
  <c r="Q41" i="50"/>
  <c r="O41" i="50"/>
  <c r="M41" i="50"/>
  <c r="I41" i="50"/>
  <c r="G41" i="50"/>
  <c r="E41" i="50"/>
  <c r="T40" i="50"/>
  <c r="S40" i="50"/>
  <c r="U40" i="50" s="1"/>
  <c r="Q40" i="50"/>
  <c r="O40" i="50"/>
  <c r="M40" i="50"/>
  <c r="I40" i="50"/>
  <c r="G40" i="50"/>
  <c r="E40" i="50"/>
  <c r="S36" i="50"/>
  <c r="Q36" i="50"/>
  <c r="O36" i="50"/>
  <c r="M36" i="50"/>
  <c r="I36" i="50"/>
  <c r="G36" i="50"/>
  <c r="K36" i="50" s="1"/>
  <c r="E35" i="50"/>
  <c r="O35" i="50" s="1"/>
  <c r="E34" i="50"/>
  <c r="O34" i="50" s="1"/>
  <c r="S33" i="50"/>
  <c r="M33" i="50"/>
  <c r="I33" i="50"/>
  <c r="E33" i="50"/>
  <c r="Q33" i="50" s="1"/>
  <c r="E32" i="50"/>
  <c r="M32" i="50" s="1"/>
  <c r="Q31" i="50"/>
  <c r="E31" i="50"/>
  <c r="O31" i="50" s="1"/>
  <c r="E30" i="50"/>
  <c r="O30" i="50" s="1"/>
  <c r="E29" i="50"/>
  <c r="Q29" i="50" s="1"/>
  <c r="E28" i="50"/>
  <c r="M28" i="50" s="1"/>
  <c r="E27" i="50"/>
  <c r="O27" i="50" s="1"/>
  <c r="E26" i="50"/>
  <c r="O26" i="50" s="1"/>
  <c r="E25" i="50"/>
  <c r="Q25" i="50" s="1"/>
  <c r="E24" i="50"/>
  <c r="M24" i="50" s="1"/>
  <c r="E23" i="50"/>
  <c r="O23" i="50" s="1"/>
  <c r="E22" i="50"/>
  <c r="O22" i="50" s="1"/>
  <c r="E21" i="50"/>
  <c r="O21" i="50" s="1"/>
  <c r="E20" i="50"/>
  <c r="M20" i="50" s="1"/>
  <c r="E19" i="50"/>
  <c r="O19" i="50" s="1"/>
  <c r="E18" i="50"/>
  <c r="O18" i="50" s="1"/>
  <c r="E17" i="50"/>
  <c r="Q17" i="50" s="1"/>
  <c r="E16" i="50"/>
  <c r="M16" i="50" s="1"/>
  <c r="E15" i="50"/>
  <c r="O15" i="50" s="1"/>
  <c r="E14" i="50"/>
  <c r="O14" i="50" s="1"/>
  <c r="S13" i="50"/>
  <c r="Q13" i="50"/>
  <c r="O13" i="50"/>
  <c r="M13" i="50"/>
  <c r="I13" i="50"/>
  <c r="G13" i="50"/>
  <c r="K13" i="50" s="1"/>
  <c r="S12" i="50"/>
  <c r="Q12" i="50"/>
  <c r="O12" i="50"/>
  <c r="M12" i="50"/>
  <c r="I12" i="50"/>
  <c r="G12" i="50"/>
  <c r="K12" i="50" s="1"/>
  <c r="T11" i="50"/>
  <c r="E11" i="50"/>
  <c r="Q11" i="50" s="1"/>
  <c r="T10" i="50"/>
  <c r="E10" i="50"/>
  <c r="M10" i="50" s="1"/>
  <c r="I4" i="50"/>
  <c r="C4" i="50"/>
  <c r="E44" i="47"/>
  <c r="E45" i="47"/>
  <c r="E14" i="47"/>
  <c r="E15" i="47"/>
  <c r="E45" i="3"/>
  <c r="E46" i="3"/>
  <c r="E47" i="3"/>
  <c r="E48" i="3"/>
  <c r="E49" i="3"/>
  <c r="E50" i="3"/>
  <c r="E51" i="3"/>
  <c r="E52" i="3"/>
  <c r="E53" i="3"/>
  <c r="E54" i="3"/>
  <c r="E55" i="3"/>
  <c r="E56" i="3"/>
  <c r="E57" i="3"/>
  <c r="E58" i="3"/>
  <c r="E59" i="3"/>
  <c r="E60" i="3"/>
  <c r="E61" i="3"/>
  <c r="E62" i="3"/>
  <c r="E63" i="3"/>
  <c r="E64" i="3"/>
  <c r="E65" i="3"/>
  <c r="E44" i="3"/>
  <c r="E15" i="3"/>
  <c r="E16" i="3"/>
  <c r="E17" i="3"/>
  <c r="E18" i="3"/>
  <c r="E19" i="3"/>
  <c r="E20" i="3"/>
  <c r="E21" i="3"/>
  <c r="E22" i="3"/>
  <c r="E23" i="3"/>
  <c r="E24" i="3"/>
  <c r="E25" i="3"/>
  <c r="E26" i="3"/>
  <c r="Q26" i="3" s="1"/>
  <c r="E27" i="3"/>
  <c r="E28" i="3"/>
  <c r="E29" i="3"/>
  <c r="E30" i="3"/>
  <c r="E31" i="3"/>
  <c r="E32" i="3"/>
  <c r="E33" i="3"/>
  <c r="E34" i="3"/>
  <c r="E35" i="3"/>
  <c r="E14" i="3"/>
  <c r="E15" i="45"/>
  <c r="E16" i="45"/>
  <c r="E17" i="45"/>
  <c r="E18" i="45"/>
  <c r="E19" i="45"/>
  <c r="E20" i="45"/>
  <c r="E21" i="45"/>
  <c r="E22" i="45"/>
  <c r="E23" i="45"/>
  <c r="E24" i="45"/>
  <c r="E25" i="45"/>
  <c r="E26" i="45"/>
  <c r="E27" i="45"/>
  <c r="E28" i="45"/>
  <c r="E29" i="45"/>
  <c r="E30" i="45"/>
  <c r="E31" i="45"/>
  <c r="E32" i="45"/>
  <c r="E33" i="45"/>
  <c r="E34" i="45"/>
  <c r="E35" i="45"/>
  <c r="E14" i="45"/>
  <c r="E45" i="45"/>
  <c r="E46" i="45"/>
  <c r="E47" i="45"/>
  <c r="E48" i="45"/>
  <c r="E49" i="45"/>
  <c r="E50" i="45"/>
  <c r="E51" i="45"/>
  <c r="E52" i="45"/>
  <c r="E53" i="45"/>
  <c r="E54" i="45"/>
  <c r="E55" i="45"/>
  <c r="E56" i="45"/>
  <c r="E57" i="45"/>
  <c r="E58" i="45"/>
  <c r="E59" i="45"/>
  <c r="E60" i="45"/>
  <c r="E61" i="45"/>
  <c r="E62" i="45"/>
  <c r="E63" i="45"/>
  <c r="E64" i="45"/>
  <c r="E65" i="45"/>
  <c r="E32" i="47"/>
  <c r="E33" i="47"/>
  <c r="E34" i="47"/>
  <c r="E35" i="47"/>
  <c r="E59" i="47"/>
  <c r="E60" i="47"/>
  <c r="E61" i="47"/>
  <c r="E62" i="47"/>
  <c r="E63" i="47"/>
  <c r="E64" i="47"/>
  <c r="E65" i="47"/>
  <c r="E59" i="48"/>
  <c r="E60" i="48"/>
  <c r="E61" i="48"/>
  <c r="E62" i="48"/>
  <c r="E63" i="48"/>
  <c r="E64" i="48"/>
  <c r="E65" i="48"/>
  <c r="E32" i="48"/>
  <c r="E33" i="48"/>
  <c r="E34" i="48"/>
  <c r="E35" i="48"/>
  <c r="E14" i="49"/>
  <c r="E32" i="49"/>
  <c r="E33" i="49"/>
  <c r="E34" i="49"/>
  <c r="E35" i="49"/>
  <c r="M35" i="49" s="1"/>
  <c r="E59" i="49"/>
  <c r="E60" i="49"/>
  <c r="E61" i="49"/>
  <c r="E62" i="49"/>
  <c r="E63" i="49"/>
  <c r="E64" i="49"/>
  <c r="E65" i="49"/>
  <c r="E41" i="47"/>
  <c r="E40" i="47"/>
  <c r="E11" i="47"/>
  <c r="S11" i="47" s="1"/>
  <c r="E10" i="47"/>
  <c r="S10" i="47" s="1"/>
  <c r="U10" i="47" s="1"/>
  <c r="E41" i="48"/>
  <c r="E40" i="48"/>
  <c r="E11" i="48"/>
  <c r="O11" i="48" s="1"/>
  <c r="E10" i="48"/>
  <c r="S10" i="48" s="1"/>
  <c r="U10" i="48" s="1"/>
  <c r="E41" i="49"/>
  <c r="E40" i="49"/>
  <c r="E11" i="49"/>
  <c r="E10" i="49"/>
  <c r="S66" i="49"/>
  <c r="Q66" i="49"/>
  <c r="O66" i="49"/>
  <c r="I66" i="49"/>
  <c r="G66" i="49"/>
  <c r="S65" i="49"/>
  <c r="Q65" i="49"/>
  <c r="O65" i="49"/>
  <c r="I65" i="49"/>
  <c r="G65" i="49"/>
  <c r="S64" i="49"/>
  <c r="Q64" i="49"/>
  <c r="O64" i="49"/>
  <c r="I64" i="49"/>
  <c r="G64" i="49"/>
  <c r="S63" i="49"/>
  <c r="Q63" i="49"/>
  <c r="O63" i="49"/>
  <c r="I63" i="49"/>
  <c r="G63" i="49"/>
  <c r="S62" i="49"/>
  <c r="Q62" i="49"/>
  <c r="O62" i="49"/>
  <c r="I62" i="49"/>
  <c r="G62" i="49"/>
  <c r="S61" i="49"/>
  <c r="Q61" i="49"/>
  <c r="O61" i="49"/>
  <c r="I61" i="49"/>
  <c r="G61" i="49"/>
  <c r="S60" i="49"/>
  <c r="Q60" i="49"/>
  <c r="O60" i="49"/>
  <c r="I60" i="49"/>
  <c r="G60" i="49"/>
  <c r="S59" i="49"/>
  <c r="Q59" i="49"/>
  <c r="O59" i="49"/>
  <c r="I59" i="49"/>
  <c r="G59" i="49"/>
  <c r="S58" i="49"/>
  <c r="Q58" i="49"/>
  <c r="O58" i="49"/>
  <c r="I58" i="49"/>
  <c r="G58" i="49"/>
  <c r="E58" i="49"/>
  <c r="S57" i="49"/>
  <c r="Q57" i="49"/>
  <c r="O57" i="49"/>
  <c r="I57" i="49"/>
  <c r="G57" i="49"/>
  <c r="E57" i="49"/>
  <c r="S56" i="49"/>
  <c r="Q56" i="49"/>
  <c r="O56" i="49"/>
  <c r="I56" i="49"/>
  <c r="G56" i="49"/>
  <c r="E56" i="49"/>
  <c r="S55" i="49"/>
  <c r="Q55" i="49"/>
  <c r="O55" i="49"/>
  <c r="I55" i="49"/>
  <c r="G55" i="49"/>
  <c r="E55" i="49"/>
  <c r="S54" i="49"/>
  <c r="Q54" i="49"/>
  <c r="O54" i="49"/>
  <c r="I54" i="49"/>
  <c r="G54" i="49"/>
  <c r="E54" i="49"/>
  <c r="S53" i="49"/>
  <c r="Q53" i="49"/>
  <c r="O53" i="49"/>
  <c r="I53" i="49"/>
  <c r="G53" i="49"/>
  <c r="E53" i="49"/>
  <c r="S52" i="49"/>
  <c r="Q52" i="49"/>
  <c r="O52" i="49"/>
  <c r="I52" i="49"/>
  <c r="G52" i="49"/>
  <c r="E52" i="49"/>
  <c r="S51" i="49"/>
  <c r="Q51" i="49"/>
  <c r="O51" i="49"/>
  <c r="I51" i="49"/>
  <c r="G51" i="49"/>
  <c r="E51" i="49"/>
  <c r="S50" i="49"/>
  <c r="Q50" i="49"/>
  <c r="O50" i="49"/>
  <c r="I50" i="49"/>
  <c r="G50" i="49"/>
  <c r="E50" i="49"/>
  <c r="S49" i="49"/>
  <c r="Q49" i="49"/>
  <c r="O49" i="49"/>
  <c r="I49" i="49"/>
  <c r="G49" i="49"/>
  <c r="E49" i="49"/>
  <c r="S48" i="49"/>
  <c r="Q48" i="49"/>
  <c r="O48" i="49"/>
  <c r="I48" i="49"/>
  <c r="G48" i="49"/>
  <c r="E48" i="49"/>
  <c r="S47" i="49"/>
  <c r="Q47" i="49"/>
  <c r="O47" i="49"/>
  <c r="I47" i="49"/>
  <c r="G47" i="49"/>
  <c r="E47" i="49"/>
  <c r="S46" i="49"/>
  <c r="Q46" i="49"/>
  <c r="O46" i="49"/>
  <c r="I46" i="49"/>
  <c r="G46" i="49"/>
  <c r="E46" i="49"/>
  <c r="S45" i="49"/>
  <c r="Q45" i="49"/>
  <c r="O45" i="49"/>
  <c r="I45" i="49"/>
  <c r="G45" i="49"/>
  <c r="E45" i="49"/>
  <c r="S44" i="49"/>
  <c r="Q44" i="49"/>
  <c r="O44" i="49"/>
  <c r="I44" i="49"/>
  <c r="G44" i="49"/>
  <c r="E44" i="49"/>
  <c r="S43" i="49"/>
  <c r="Q43" i="49"/>
  <c r="O43" i="49"/>
  <c r="I43" i="49"/>
  <c r="G43" i="49"/>
  <c r="S42" i="49"/>
  <c r="Q42" i="49"/>
  <c r="O42" i="49"/>
  <c r="I42" i="49"/>
  <c r="G42" i="49"/>
  <c r="T41" i="49"/>
  <c r="S41" i="49"/>
  <c r="U41" i="49" s="1"/>
  <c r="Q41" i="49"/>
  <c r="O41" i="49"/>
  <c r="I41" i="49"/>
  <c r="G41" i="49"/>
  <c r="T40" i="49"/>
  <c r="S40" i="49"/>
  <c r="U40" i="49" s="1"/>
  <c r="Q40" i="49"/>
  <c r="O40" i="49"/>
  <c r="I40" i="49"/>
  <c r="G40" i="49"/>
  <c r="S36" i="49"/>
  <c r="Q36" i="49"/>
  <c r="O36" i="49"/>
  <c r="I36" i="49"/>
  <c r="G36" i="49"/>
  <c r="K36" i="49" s="1"/>
  <c r="Q31" i="49"/>
  <c r="E31" i="49"/>
  <c r="E30" i="49"/>
  <c r="E29" i="49"/>
  <c r="E28" i="49"/>
  <c r="M28" i="49" s="1"/>
  <c r="E26" i="49"/>
  <c r="E25" i="49"/>
  <c r="E24" i="49"/>
  <c r="M24" i="49" s="1"/>
  <c r="E23" i="49"/>
  <c r="E22" i="49"/>
  <c r="E21" i="49"/>
  <c r="E20" i="49"/>
  <c r="M20" i="49" s="1"/>
  <c r="E19" i="49"/>
  <c r="E18" i="49"/>
  <c r="E17" i="49"/>
  <c r="E16" i="49"/>
  <c r="M16" i="49" s="1"/>
  <c r="E15" i="49"/>
  <c r="S13" i="49"/>
  <c r="Q13" i="49"/>
  <c r="O13" i="49"/>
  <c r="I13" i="49"/>
  <c r="G13" i="49"/>
  <c r="K13" i="49" s="1"/>
  <c r="S12" i="49"/>
  <c r="Q12" i="49"/>
  <c r="O12" i="49"/>
  <c r="I12" i="49"/>
  <c r="G12" i="49"/>
  <c r="K12" i="49" s="1"/>
  <c r="T11" i="49"/>
  <c r="T10" i="49"/>
  <c r="I4" i="49"/>
  <c r="C4" i="49"/>
  <c r="Q41" i="47"/>
  <c r="O41" i="47"/>
  <c r="M41" i="47"/>
  <c r="I41" i="47"/>
  <c r="G41" i="47"/>
  <c r="G11" i="47"/>
  <c r="T41" i="47"/>
  <c r="S41" i="47"/>
  <c r="U41" i="47" s="1"/>
  <c r="T40" i="47"/>
  <c r="S40" i="47"/>
  <c r="U40" i="47" s="1"/>
  <c r="Q40" i="47"/>
  <c r="O40" i="47"/>
  <c r="M40" i="47"/>
  <c r="I40" i="47"/>
  <c r="G40" i="47"/>
  <c r="T11" i="47"/>
  <c r="Q11" i="47"/>
  <c r="O11" i="47"/>
  <c r="M11" i="47"/>
  <c r="I11" i="47"/>
  <c r="T10" i="47"/>
  <c r="O10" i="47"/>
  <c r="M10" i="47"/>
  <c r="I10" i="47"/>
  <c r="S43" i="48"/>
  <c r="S44" i="48"/>
  <c r="S45" i="48"/>
  <c r="S46" i="48"/>
  <c r="S47" i="48"/>
  <c r="S48" i="48"/>
  <c r="S49" i="48"/>
  <c r="S50" i="48"/>
  <c r="S51" i="48"/>
  <c r="S52" i="48"/>
  <c r="S53" i="48"/>
  <c r="S54" i="48"/>
  <c r="S55" i="48"/>
  <c r="S56" i="48"/>
  <c r="S57" i="48"/>
  <c r="S58" i="48"/>
  <c r="S59" i="48"/>
  <c r="S60" i="48"/>
  <c r="S61" i="48"/>
  <c r="S62" i="48"/>
  <c r="S63" i="48"/>
  <c r="S64" i="48"/>
  <c r="S65" i="48"/>
  <c r="S66" i="48"/>
  <c r="Q43" i="48"/>
  <c r="Q44" i="48"/>
  <c r="Q45" i="48"/>
  <c r="Q46" i="48"/>
  <c r="Q47" i="48"/>
  <c r="Q48" i="48"/>
  <c r="Q49" i="48"/>
  <c r="Q50" i="48"/>
  <c r="Q51" i="48"/>
  <c r="Q52" i="48"/>
  <c r="Q53" i="48"/>
  <c r="Q54" i="48"/>
  <c r="Q55" i="48"/>
  <c r="Q56" i="48"/>
  <c r="Q57" i="48"/>
  <c r="Q58" i="48"/>
  <c r="Q59" i="48"/>
  <c r="Q60" i="48"/>
  <c r="Q61" i="48"/>
  <c r="Q62" i="48"/>
  <c r="Q63" i="48"/>
  <c r="Q64" i="48"/>
  <c r="Q65" i="48"/>
  <c r="Q66" i="48"/>
  <c r="O43" i="48"/>
  <c r="O44" i="48"/>
  <c r="O45" i="48"/>
  <c r="O46" i="48"/>
  <c r="O47" i="48"/>
  <c r="O48" i="48"/>
  <c r="O49" i="48"/>
  <c r="O50" i="48"/>
  <c r="O51" i="48"/>
  <c r="O52" i="48"/>
  <c r="O53" i="48"/>
  <c r="O54" i="48"/>
  <c r="O55" i="48"/>
  <c r="O56" i="48"/>
  <c r="O57" i="48"/>
  <c r="O58" i="48"/>
  <c r="O59" i="48"/>
  <c r="O60" i="48"/>
  <c r="O61" i="48"/>
  <c r="O62" i="48"/>
  <c r="O63" i="48"/>
  <c r="O64" i="48"/>
  <c r="O65" i="48"/>
  <c r="O66" i="48"/>
  <c r="M43" i="48"/>
  <c r="M44" i="48"/>
  <c r="M45" i="48"/>
  <c r="M46" i="48"/>
  <c r="M47" i="48"/>
  <c r="M48" i="48"/>
  <c r="M49" i="48"/>
  <c r="M50" i="48"/>
  <c r="M51" i="48"/>
  <c r="M52" i="48"/>
  <c r="M53" i="48"/>
  <c r="M54" i="48"/>
  <c r="M55" i="48"/>
  <c r="M56" i="48"/>
  <c r="M57" i="48"/>
  <c r="M58" i="48"/>
  <c r="M59" i="48"/>
  <c r="M60" i="48"/>
  <c r="M61" i="48"/>
  <c r="M62" i="48"/>
  <c r="M63" i="48"/>
  <c r="M64" i="48"/>
  <c r="M65" i="48"/>
  <c r="M66" i="48"/>
  <c r="I43" i="48"/>
  <c r="I44" i="48"/>
  <c r="I45" i="48"/>
  <c r="I46" i="48"/>
  <c r="I47" i="48"/>
  <c r="I48" i="48"/>
  <c r="I49" i="48"/>
  <c r="I50" i="48"/>
  <c r="I51" i="48"/>
  <c r="I52" i="48"/>
  <c r="I53" i="48"/>
  <c r="I54" i="48"/>
  <c r="I55" i="48"/>
  <c r="I56" i="48"/>
  <c r="I57" i="48"/>
  <c r="I58" i="48"/>
  <c r="I59" i="48"/>
  <c r="I60" i="48"/>
  <c r="I61" i="48"/>
  <c r="I62" i="48"/>
  <c r="I63" i="48"/>
  <c r="I64" i="48"/>
  <c r="I65" i="48"/>
  <c r="I66" i="48"/>
  <c r="G43" i="48"/>
  <c r="G44" i="48"/>
  <c r="G45" i="48"/>
  <c r="G46" i="48"/>
  <c r="G47" i="48"/>
  <c r="G48" i="48"/>
  <c r="G49" i="48"/>
  <c r="G50" i="48"/>
  <c r="G51" i="48"/>
  <c r="G52" i="48"/>
  <c r="G53" i="48"/>
  <c r="G54" i="48"/>
  <c r="G55" i="48"/>
  <c r="G56" i="48"/>
  <c r="G57" i="48"/>
  <c r="G58" i="48"/>
  <c r="G59" i="48"/>
  <c r="G60" i="48"/>
  <c r="G61" i="48"/>
  <c r="G62" i="48"/>
  <c r="G63" i="48"/>
  <c r="G64" i="48"/>
  <c r="G65" i="48"/>
  <c r="G66" i="48"/>
  <c r="S41" i="48"/>
  <c r="U41" i="48" s="1"/>
  <c r="S40" i="48"/>
  <c r="U40" i="48" s="1"/>
  <c r="Q41" i="48"/>
  <c r="Q40" i="48"/>
  <c r="O41" i="48"/>
  <c r="O40" i="48"/>
  <c r="M41" i="48"/>
  <c r="M40" i="48"/>
  <c r="I41" i="48"/>
  <c r="I40" i="48"/>
  <c r="G41" i="48"/>
  <c r="G40" i="48"/>
  <c r="M11" i="48"/>
  <c r="I11" i="48"/>
  <c r="G11" i="48"/>
  <c r="G10" i="48"/>
  <c r="U28" i="52" l="1"/>
  <c r="U34" i="52"/>
  <c r="U18" i="52"/>
  <c r="U14" i="52"/>
  <c r="U24" i="52"/>
  <c r="U21" i="52"/>
  <c r="U16" i="52"/>
  <c r="U27" i="52"/>
  <c r="U19" i="52"/>
  <c r="K37" i="52"/>
  <c r="K69" i="52" s="1"/>
  <c r="D15" i="7" s="1"/>
  <c r="U15" i="52"/>
  <c r="U17" i="52"/>
  <c r="U30" i="52"/>
  <c r="U26" i="52"/>
  <c r="U23" i="52"/>
  <c r="U25" i="52"/>
  <c r="U11" i="52"/>
  <c r="U33" i="52"/>
  <c r="U32" i="52"/>
  <c r="U29" i="52"/>
  <c r="K22" i="53"/>
  <c r="K37" i="53" s="1"/>
  <c r="K69" i="53" s="1"/>
  <c r="M37" i="52"/>
  <c r="M69" i="52" s="1"/>
  <c r="E15" i="7" s="1"/>
  <c r="G35" i="50"/>
  <c r="K35" i="50" s="1"/>
  <c r="G31" i="50"/>
  <c r="K31" i="50" s="1"/>
  <c r="G33" i="50"/>
  <c r="K33" i="50" s="1"/>
  <c r="S32" i="49"/>
  <c r="M32" i="49"/>
  <c r="Q21" i="49"/>
  <c r="M21" i="49"/>
  <c r="Q14" i="49"/>
  <c r="M14" i="49"/>
  <c r="O22" i="49"/>
  <c r="M22" i="49"/>
  <c r="Q10" i="49"/>
  <c r="M10" i="49"/>
  <c r="O23" i="49"/>
  <c r="M23" i="49"/>
  <c r="I11" i="49"/>
  <c r="M11" i="49"/>
  <c r="O11" i="49"/>
  <c r="Q25" i="49"/>
  <c r="M25" i="49"/>
  <c r="Q11" i="49"/>
  <c r="O15" i="49"/>
  <c r="M15" i="49"/>
  <c r="O27" i="49"/>
  <c r="M27" i="49"/>
  <c r="U27" i="49" s="1"/>
  <c r="Q17" i="49"/>
  <c r="M17" i="49"/>
  <c r="S29" i="49"/>
  <c r="M29" i="49"/>
  <c r="S11" i="49"/>
  <c r="Q30" i="49"/>
  <c r="M30" i="49"/>
  <c r="S34" i="49"/>
  <c r="M34" i="49"/>
  <c r="O26" i="49"/>
  <c r="M26" i="49"/>
  <c r="O18" i="49"/>
  <c r="M18" i="49"/>
  <c r="O19" i="49"/>
  <c r="M19" i="49"/>
  <c r="O31" i="49"/>
  <c r="M31" i="49"/>
  <c r="S33" i="49"/>
  <c r="M33" i="49"/>
  <c r="G10" i="47"/>
  <c r="Q10" i="47"/>
  <c r="M25" i="50"/>
  <c r="Q34" i="50"/>
  <c r="Q15" i="50"/>
  <c r="G15" i="50"/>
  <c r="K15" i="50" s="1"/>
  <c r="M29" i="50"/>
  <c r="M11" i="50"/>
  <c r="I25" i="50"/>
  <c r="S34" i="50"/>
  <c r="G27" i="50"/>
  <c r="K27" i="50" s="1"/>
  <c r="G19" i="50"/>
  <c r="K19" i="50" s="1"/>
  <c r="I34" i="50"/>
  <c r="Q19" i="50"/>
  <c r="G34" i="50"/>
  <c r="K34" i="50" s="1"/>
  <c r="S25" i="50"/>
  <c r="U67" i="52"/>
  <c r="S37" i="52"/>
  <c r="S69" i="52" s="1"/>
  <c r="H15" i="7" s="1"/>
  <c r="I37" i="52"/>
  <c r="I69" i="52" s="1"/>
  <c r="C15" i="7" s="1"/>
  <c r="Q23" i="49"/>
  <c r="G32" i="49"/>
  <c r="K32" i="49" s="1"/>
  <c r="I32" i="49"/>
  <c r="Q32" i="49"/>
  <c r="Q11" i="48"/>
  <c r="S30" i="50"/>
  <c r="S14" i="50"/>
  <c r="G21" i="50"/>
  <c r="K21" i="50" s="1"/>
  <c r="G26" i="50"/>
  <c r="K26" i="50" s="1"/>
  <c r="I21" i="49"/>
  <c r="O32" i="49"/>
  <c r="I21" i="50"/>
  <c r="I26" i="50"/>
  <c r="M21" i="50"/>
  <c r="Q21" i="50"/>
  <c r="S26" i="50"/>
  <c r="G33" i="49"/>
  <c r="K33" i="49" s="1"/>
  <c r="S21" i="50"/>
  <c r="S37" i="53"/>
  <c r="S69" i="53" s="1"/>
  <c r="G17" i="50"/>
  <c r="K17" i="50" s="1"/>
  <c r="G22" i="50"/>
  <c r="K22" i="50" s="1"/>
  <c r="Q27" i="50"/>
  <c r="Q26" i="50"/>
  <c r="I33" i="49"/>
  <c r="O33" i="49"/>
  <c r="I17" i="50"/>
  <c r="I22" i="50"/>
  <c r="Q33" i="49"/>
  <c r="M17" i="50"/>
  <c r="Q22" i="50"/>
  <c r="Q26" i="49"/>
  <c r="S17" i="50"/>
  <c r="S22" i="50"/>
  <c r="I29" i="50"/>
  <c r="I10" i="49"/>
  <c r="G27" i="49"/>
  <c r="K27" i="49" s="1"/>
  <c r="O34" i="49"/>
  <c r="G18" i="50"/>
  <c r="K18" i="50" s="1"/>
  <c r="G23" i="50"/>
  <c r="K23" i="50" s="1"/>
  <c r="S29" i="50"/>
  <c r="G37" i="53"/>
  <c r="G69" i="53" s="1"/>
  <c r="B16" i="7" s="1"/>
  <c r="I18" i="50"/>
  <c r="Q23" i="50"/>
  <c r="O14" i="49"/>
  <c r="Q18" i="50"/>
  <c r="G30" i="50"/>
  <c r="K30" i="50" s="1"/>
  <c r="Q35" i="50"/>
  <c r="I30" i="50"/>
  <c r="O37" i="53"/>
  <c r="O69" i="53" s="1"/>
  <c r="F16" i="7" s="1"/>
  <c r="S10" i="49"/>
  <c r="U10" i="49" s="1"/>
  <c r="Q27" i="49"/>
  <c r="O35" i="49"/>
  <c r="G11" i="49"/>
  <c r="S18" i="50"/>
  <c r="G25" i="50"/>
  <c r="K25" i="50" s="1"/>
  <c r="Q30" i="50"/>
  <c r="U67" i="53"/>
  <c r="Q37" i="53"/>
  <c r="Q69" i="53" s="1"/>
  <c r="G16" i="7" s="1"/>
  <c r="I37" i="53"/>
  <c r="I69" i="53" s="1"/>
  <c r="C16" i="7" s="1"/>
  <c r="M37" i="53"/>
  <c r="M69" i="53" s="1"/>
  <c r="E16" i="7" s="1"/>
  <c r="Q37" i="52"/>
  <c r="Q69" i="52" s="1"/>
  <c r="G15" i="7" s="1"/>
  <c r="G37" i="52"/>
  <c r="G69" i="52" s="1"/>
  <c r="B15" i="7" s="1"/>
  <c r="M37" i="51"/>
  <c r="M69" i="51" s="1"/>
  <c r="E14" i="7" s="1"/>
  <c r="O37" i="52"/>
  <c r="O69" i="52" s="1"/>
  <c r="F15" i="7" s="1"/>
  <c r="S37" i="51"/>
  <c r="S69" i="51" s="1"/>
  <c r="H14" i="7" s="1"/>
  <c r="U67" i="51"/>
  <c r="I37" i="51"/>
  <c r="I69" i="51" s="1"/>
  <c r="C14" i="7" s="1"/>
  <c r="G37" i="51"/>
  <c r="G69" i="51" s="1"/>
  <c r="B14" i="7" s="1"/>
  <c r="Q37" i="51"/>
  <c r="Q69" i="51" s="1"/>
  <c r="G14" i="7" s="1"/>
  <c r="O37" i="51"/>
  <c r="O69" i="51" s="1"/>
  <c r="F14" i="7" s="1"/>
  <c r="O67" i="50"/>
  <c r="F31" i="7" s="1"/>
  <c r="G15" i="49"/>
  <c r="K15" i="49" s="1"/>
  <c r="K37" i="49" s="1"/>
  <c r="K69" i="49" s="1"/>
  <c r="D12" i="7" s="1"/>
  <c r="G14" i="49"/>
  <c r="K14" i="49" s="1"/>
  <c r="G14" i="50"/>
  <c r="K14" i="50" s="1"/>
  <c r="K37" i="50" s="1"/>
  <c r="K69" i="50" s="1"/>
  <c r="I14" i="50"/>
  <c r="Q14" i="50"/>
  <c r="S67" i="50"/>
  <c r="H31" i="7" s="1"/>
  <c r="G67" i="50"/>
  <c r="B31" i="7" s="1"/>
  <c r="I67" i="50"/>
  <c r="C31" i="7" s="1"/>
  <c r="M67" i="50"/>
  <c r="E31" i="7" s="1"/>
  <c r="Q67" i="50"/>
  <c r="G31" i="7" s="1"/>
  <c r="S11" i="50"/>
  <c r="I11" i="50"/>
  <c r="O16" i="50"/>
  <c r="O24" i="50"/>
  <c r="O32" i="50"/>
  <c r="G10" i="50"/>
  <c r="K10" i="50" s="1"/>
  <c r="Q10" i="50"/>
  <c r="O11" i="50"/>
  <c r="M14" i="50"/>
  <c r="I15" i="50"/>
  <c r="S15" i="50"/>
  <c r="G16" i="50"/>
  <c r="K16" i="50" s="1"/>
  <c r="Q16" i="50"/>
  <c r="O17" i="50"/>
  <c r="M18" i="50"/>
  <c r="I19" i="50"/>
  <c r="S19" i="50"/>
  <c r="G20" i="50"/>
  <c r="K20" i="50" s="1"/>
  <c r="Q20" i="50"/>
  <c r="M22" i="50"/>
  <c r="I23" i="50"/>
  <c r="S23" i="50"/>
  <c r="G24" i="50"/>
  <c r="K24" i="50" s="1"/>
  <c r="Q24" i="50"/>
  <c r="O25" i="50"/>
  <c r="M26" i="50"/>
  <c r="I27" i="50"/>
  <c r="S27" i="50"/>
  <c r="G28" i="50"/>
  <c r="K28" i="50" s="1"/>
  <c r="Q28" i="50"/>
  <c r="O29" i="50"/>
  <c r="M30" i="50"/>
  <c r="I31" i="50"/>
  <c r="S31" i="50"/>
  <c r="G32" i="50"/>
  <c r="K32" i="50" s="1"/>
  <c r="Q32" i="50"/>
  <c r="O33" i="50"/>
  <c r="M34" i="50"/>
  <c r="I35" i="50"/>
  <c r="S35" i="50"/>
  <c r="O10" i="50"/>
  <c r="O20" i="50"/>
  <c r="O28" i="50"/>
  <c r="I10" i="50"/>
  <c r="S10" i="50"/>
  <c r="U10" i="50" s="1"/>
  <c r="G11" i="50"/>
  <c r="K11" i="50" s="1"/>
  <c r="M15" i="50"/>
  <c r="I16" i="50"/>
  <c r="S16" i="50"/>
  <c r="M19" i="50"/>
  <c r="I20" i="50"/>
  <c r="S20" i="50"/>
  <c r="M23" i="50"/>
  <c r="I24" i="50"/>
  <c r="S24" i="50"/>
  <c r="M27" i="50"/>
  <c r="I28" i="50"/>
  <c r="S28" i="50"/>
  <c r="G29" i="50"/>
  <c r="K29" i="50" s="1"/>
  <c r="M31" i="50"/>
  <c r="I32" i="50"/>
  <c r="S32" i="50"/>
  <c r="M35" i="50"/>
  <c r="Q35" i="49"/>
  <c r="G34" i="49"/>
  <c r="K34" i="49" s="1"/>
  <c r="Q34" i="49"/>
  <c r="I35" i="49"/>
  <c r="S35" i="49"/>
  <c r="G35" i="49"/>
  <c r="K35" i="49" s="1"/>
  <c r="I34" i="49"/>
  <c r="G22" i="49"/>
  <c r="K22" i="49" s="1"/>
  <c r="S26" i="49"/>
  <c r="O10" i="49"/>
  <c r="S17" i="49"/>
  <c r="S21" i="49"/>
  <c r="I22" i="49"/>
  <c r="G26" i="49"/>
  <c r="K26" i="49" s="1"/>
  <c r="G29" i="49"/>
  <c r="K29" i="49" s="1"/>
  <c r="I30" i="49"/>
  <c r="G31" i="49"/>
  <c r="K31" i="49" s="1"/>
  <c r="E30" i="7"/>
  <c r="S22" i="49"/>
  <c r="I17" i="49"/>
  <c r="I25" i="49"/>
  <c r="G10" i="49"/>
  <c r="K10" i="49" s="1"/>
  <c r="Q19" i="49"/>
  <c r="Q22" i="49"/>
  <c r="G23" i="49"/>
  <c r="K23" i="49" s="1"/>
  <c r="S25" i="49"/>
  <c r="I26" i="49"/>
  <c r="S30" i="49"/>
  <c r="Q10" i="48"/>
  <c r="M10" i="48"/>
  <c r="I10" i="48"/>
  <c r="O10" i="48"/>
  <c r="G67" i="49"/>
  <c r="B30" i="7" s="1"/>
  <c r="I67" i="49"/>
  <c r="C30" i="7" s="1"/>
  <c r="S67" i="49"/>
  <c r="H30" i="7" s="1"/>
  <c r="Q67" i="49"/>
  <c r="G30" i="7" s="1"/>
  <c r="I14" i="49"/>
  <c r="G18" i="49"/>
  <c r="K18" i="49" s="1"/>
  <c r="I18" i="49"/>
  <c r="S18" i="49"/>
  <c r="S14" i="49"/>
  <c r="Q15" i="49"/>
  <c r="Q18" i="49"/>
  <c r="G19" i="49"/>
  <c r="K19" i="49" s="1"/>
  <c r="O16" i="49"/>
  <c r="O24" i="49"/>
  <c r="O28" i="49"/>
  <c r="O67" i="49"/>
  <c r="F30" i="7" s="1"/>
  <c r="I15" i="49"/>
  <c r="S15" i="49"/>
  <c r="G16" i="49"/>
  <c r="K16" i="49" s="1"/>
  <c r="Q16" i="49"/>
  <c r="O17" i="49"/>
  <c r="I19" i="49"/>
  <c r="S19" i="49"/>
  <c r="G20" i="49"/>
  <c r="K20" i="49" s="1"/>
  <c r="Q20" i="49"/>
  <c r="O21" i="49"/>
  <c r="I23" i="49"/>
  <c r="S23" i="49"/>
  <c r="G24" i="49"/>
  <c r="K24" i="49" s="1"/>
  <c r="Q24" i="49"/>
  <c r="O25" i="49"/>
  <c r="I27" i="49"/>
  <c r="S27" i="49"/>
  <c r="G28" i="49"/>
  <c r="K28" i="49" s="1"/>
  <c r="Q28" i="49"/>
  <c r="O29" i="49"/>
  <c r="I31" i="49"/>
  <c r="S31" i="49"/>
  <c r="I16" i="49"/>
  <c r="S16" i="49"/>
  <c r="G17" i="49"/>
  <c r="K17" i="49" s="1"/>
  <c r="I20" i="49"/>
  <c r="S20" i="49"/>
  <c r="G21" i="49"/>
  <c r="K21" i="49" s="1"/>
  <c r="I24" i="49"/>
  <c r="S24" i="49"/>
  <c r="G25" i="49"/>
  <c r="K25" i="49" s="1"/>
  <c r="I28" i="49"/>
  <c r="S28" i="49"/>
  <c r="Q29" i="49"/>
  <c r="O30" i="49"/>
  <c r="O20" i="49"/>
  <c r="I29" i="49"/>
  <c r="G30" i="49"/>
  <c r="K30" i="49" s="1"/>
  <c r="I42" i="48"/>
  <c r="E44" i="48"/>
  <c r="E45" i="48"/>
  <c r="E46" i="48"/>
  <c r="E47" i="48"/>
  <c r="E48" i="48"/>
  <c r="E49" i="48"/>
  <c r="E14" i="48"/>
  <c r="O14" i="48" s="1"/>
  <c r="E15" i="48"/>
  <c r="M15" i="48" s="1"/>
  <c r="E58" i="48"/>
  <c r="E57" i="48"/>
  <c r="E56" i="48"/>
  <c r="E55" i="48"/>
  <c r="E54" i="48"/>
  <c r="E53" i="48"/>
  <c r="E52" i="48"/>
  <c r="E51" i="48"/>
  <c r="E50" i="48"/>
  <c r="S42" i="48"/>
  <c r="Q42" i="48"/>
  <c r="O42" i="48"/>
  <c r="M42" i="48"/>
  <c r="G42" i="48"/>
  <c r="T41" i="48"/>
  <c r="T40" i="48"/>
  <c r="S36" i="48"/>
  <c r="Q36" i="48"/>
  <c r="O36" i="48"/>
  <c r="M36" i="48"/>
  <c r="I36" i="48"/>
  <c r="G36" i="48"/>
  <c r="S35" i="48"/>
  <c r="Q35" i="48"/>
  <c r="O35" i="48"/>
  <c r="M35" i="48"/>
  <c r="I35" i="48"/>
  <c r="G35" i="48"/>
  <c r="S34" i="48"/>
  <c r="Q34" i="48"/>
  <c r="O34" i="48"/>
  <c r="M34" i="48"/>
  <c r="I34" i="48"/>
  <c r="G34" i="48"/>
  <c r="S33" i="48"/>
  <c r="Q33" i="48"/>
  <c r="O33" i="48"/>
  <c r="M33" i="48"/>
  <c r="I33" i="48"/>
  <c r="G33" i="48"/>
  <c r="S32" i="48"/>
  <c r="Q32" i="48"/>
  <c r="O32" i="48"/>
  <c r="M32" i="48"/>
  <c r="I32" i="48"/>
  <c r="G32" i="48"/>
  <c r="E31" i="48"/>
  <c r="O31" i="48" s="1"/>
  <c r="E30" i="48"/>
  <c r="M30" i="48" s="1"/>
  <c r="E29" i="48"/>
  <c r="O29" i="48" s="1"/>
  <c r="E28" i="48"/>
  <c r="Q28" i="48" s="1"/>
  <c r="E27" i="48"/>
  <c r="O27" i="48" s="1"/>
  <c r="E26" i="48"/>
  <c r="M26" i="48" s="1"/>
  <c r="E25" i="48"/>
  <c r="O25" i="48" s="1"/>
  <c r="E24" i="48"/>
  <c r="Q24" i="48" s="1"/>
  <c r="E23" i="48"/>
  <c r="O23" i="48" s="1"/>
  <c r="E22" i="48"/>
  <c r="M22" i="48" s="1"/>
  <c r="E21" i="48"/>
  <c r="O21" i="48" s="1"/>
  <c r="E20" i="48"/>
  <c r="Q20" i="48" s="1"/>
  <c r="E19" i="48"/>
  <c r="O19" i="48" s="1"/>
  <c r="E18" i="48"/>
  <c r="M18" i="48" s="1"/>
  <c r="E17" i="48"/>
  <c r="O17" i="48" s="1"/>
  <c r="E16" i="48"/>
  <c r="Q16" i="48" s="1"/>
  <c r="S13" i="48"/>
  <c r="Q13" i="48"/>
  <c r="O13" i="48"/>
  <c r="M13" i="48"/>
  <c r="I13" i="48"/>
  <c r="G13" i="48"/>
  <c r="S12" i="48"/>
  <c r="Q12" i="48"/>
  <c r="O12" i="48"/>
  <c r="M12" i="48"/>
  <c r="I12" i="48"/>
  <c r="G12" i="48"/>
  <c r="T11" i="48"/>
  <c r="S11" i="48"/>
  <c r="T10" i="48"/>
  <c r="I4" i="48"/>
  <c r="C4" i="48"/>
  <c r="S43" i="47"/>
  <c r="S44" i="47"/>
  <c r="S45" i="47"/>
  <c r="S46" i="47"/>
  <c r="S47" i="47"/>
  <c r="S48" i="47"/>
  <c r="S49" i="47"/>
  <c r="S50" i="47"/>
  <c r="S51" i="47"/>
  <c r="S52" i="47"/>
  <c r="S53" i="47"/>
  <c r="S54" i="47"/>
  <c r="S55" i="47"/>
  <c r="S56" i="47"/>
  <c r="S57" i="47"/>
  <c r="S58" i="47"/>
  <c r="S59" i="47"/>
  <c r="S60" i="47"/>
  <c r="S61" i="47"/>
  <c r="S62" i="47"/>
  <c r="S63" i="47"/>
  <c r="S64" i="47"/>
  <c r="S65" i="47"/>
  <c r="S66" i="47"/>
  <c r="Q43" i="47"/>
  <c r="Q44" i="47"/>
  <c r="Q45" i="47"/>
  <c r="Q46" i="47"/>
  <c r="Q47" i="47"/>
  <c r="Q48" i="47"/>
  <c r="Q49" i="47"/>
  <c r="Q50" i="47"/>
  <c r="Q51" i="47"/>
  <c r="Q52" i="47"/>
  <c r="Q53" i="47"/>
  <c r="Q54" i="47"/>
  <c r="Q55" i="47"/>
  <c r="Q56" i="47"/>
  <c r="Q57" i="47"/>
  <c r="Q58" i="47"/>
  <c r="Q59" i="47"/>
  <c r="Q60" i="47"/>
  <c r="Q61" i="47"/>
  <c r="Q62" i="47"/>
  <c r="Q63" i="47"/>
  <c r="Q64" i="47"/>
  <c r="Q65" i="47"/>
  <c r="Q66" i="47"/>
  <c r="O43" i="47"/>
  <c r="O44" i="47"/>
  <c r="O45" i="47"/>
  <c r="O46" i="47"/>
  <c r="O47" i="47"/>
  <c r="O48" i="47"/>
  <c r="O49" i="47"/>
  <c r="O50" i="47"/>
  <c r="O51" i="47"/>
  <c r="O52" i="47"/>
  <c r="O53" i="47"/>
  <c r="O54" i="47"/>
  <c r="O55" i="47"/>
  <c r="O56" i="47"/>
  <c r="O57" i="47"/>
  <c r="O58" i="47"/>
  <c r="O59" i="47"/>
  <c r="O60" i="47"/>
  <c r="O61" i="47"/>
  <c r="O62" i="47"/>
  <c r="O63" i="47"/>
  <c r="O64" i="47"/>
  <c r="O65" i="47"/>
  <c r="O66" i="47"/>
  <c r="M43" i="47"/>
  <c r="M44" i="47"/>
  <c r="M45" i="47"/>
  <c r="M46" i="47"/>
  <c r="M47" i="47"/>
  <c r="M48" i="47"/>
  <c r="M49" i="47"/>
  <c r="M50" i="47"/>
  <c r="M51" i="47"/>
  <c r="M52" i="47"/>
  <c r="M53" i="47"/>
  <c r="M54" i="47"/>
  <c r="M55" i="47"/>
  <c r="M56" i="47"/>
  <c r="M57" i="47"/>
  <c r="M58" i="47"/>
  <c r="M59" i="47"/>
  <c r="M60" i="47"/>
  <c r="M61" i="47"/>
  <c r="M62" i="47"/>
  <c r="M63" i="47"/>
  <c r="M64" i="47"/>
  <c r="M65" i="47"/>
  <c r="M66" i="47"/>
  <c r="I43" i="47"/>
  <c r="I44" i="47"/>
  <c r="I45" i="47"/>
  <c r="I46" i="47"/>
  <c r="I47" i="47"/>
  <c r="I48" i="47"/>
  <c r="I49" i="47"/>
  <c r="I50" i="47"/>
  <c r="I51" i="47"/>
  <c r="I52" i="47"/>
  <c r="I53" i="47"/>
  <c r="I54" i="47"/>
  <c r="I55" i="47"/>
  <c r="I56" i="47"/>
  <c r="I57" i="47"/>
  <c r="I58" i="47"/>
  <c r="I59" i="47"/>
  <c r="I60" i="47"/>
  <c r="I61" i="47"/>
  <c r="I62" i="47"/>
  <c r="I63" i="47"/>
  <c r="I64" i="47"/>
  <c r="I65" i="47"/>
  <c r="I66" i="47"/>
  <c r="G43" i="47"/>
  <c r="G44" i="47"/>
  <c r="G45" i="47"/>
  <c r="G46" i="47"/>
  <c r="G47" i="47"/>
  <c r="G48" i="47"/>
  <c r="G49" i="47"/>
  <c r="G50" i="47"/>
  <c r="G51" i="47"/>
  <c r="G52" i="47"/>
  <c r="G53" i="47"/>
  <c r="G54" i="47"/>
  <c r="G55" i="47"/>
  <c r="G56" i="47"/>
  <c r="G57" i="47"/>
  <c r="G58" i="47"/>
  <c r="G59" i="47"/>
  <c r="G60" i="47"/>
  <c r="G61" i="47"/>
  <c r="G62" i="47"/>
  <c r="G63" i="47"/>
  <c r="G64" i="47"/>
  <c r="G65" i="47"/>
  <c r="G66" i="47"/>
  <c r="S42" i="47"/>
  <c r="O42" i="47"/>
  <c r="M42" i="47"/>
  <c r="I42" i="47"/>
  <c r="G42" i="47"/>
  <c r="S13" i="47"/>
  <c r="S14" i="47"/>
  <c r="S15" i="47"/>
  <c r="S32" i="47"/>
  <c r="S33" i="47"/>
  <c r="S34" i="47"/>
  <c r="S35" i="47"/>
  <c r="S36" i="47"/>
  <c r="Q13" i="47"/>
  <c r="Q14" i="47"/>
  <c r="Q15" i="47"/>
  <c r="Q32" i="47"/>
  <c r="Q33" i="47"/>
  <c r="Q34" i="47"/>
  <c r="Q35" i="47"/>
  <c r="Q36" i="47"/>
  <c r="O13" i="47"/>
  <c r="O14" i="47"/>
  <c r="O15" i="47"/>
  <c r="O32" i="47"/>
  <c r="O33" i="47"/>
  <c r="O34" i="47"/>
  <c r="O35" i="47"/>
  <c r="O36" i="47"/>
  <c r="M13" i="47"/>
  <c r="M14" i="47"/>
  <c r="M15" i="47"/>
  <c r="M32" i="47"/>
  <c r="M33" i="47"/>
  <c r="M34" i="47"/>
  <c r="M35" i="47"/>
  <c r="M36" i="47"/>
  <c r="I13" i="47"/>
  <c r="I14" i="47"/>
  <c r="I15" i="47"/>
  <c r="I32" i="47"/>
  <c r="I33" i="47"/>
  <c r="I34" i="47"/>
  <c r="I35" i="47"/>
  <c r="I36" i="47"/>
  <c r="I12" i="47"/>
  <c r="G13" i="47"/>
  <c r="G14" i="47"/>
  <c r="G15" i="47"/>
  <c r="G32" i="47"/>
  <c r="G33" i="47"/>
  <c r="G34" i="47"/>
  <c r="G35" i="47"/>
  <c r="G36" i="47"/>
  <c r="Q12" i="47"/>
  <c r="O12" i="47"/>
  <c r="M12" i="47"/>
  <c r="E47" i="47"/>
  <c r="E48" i="47"/>
  <c r="E49" i="47"/>
  <c r="E50" i="47"/>
  <c r="E51" i="47"/>
  <c r="E52" i="47"/>
  <c r="E53" i="47"/>
  <c r="E54" i="47"/>
  <c r="E55" i="47"/>
  <c r="E56" i="47"/>
  <c r="E57" i="47"/>
  <c r="E58" i="47"/>
  <c r="E46" i="47"/>
  <c r="E17" i="47"/>
  <c r="G17" i="47" s="1"/>
  <c r="E18" i="47"/>
  <c r="S18" i="47" s="1"/>
  <c r="E19" i="47"/>
  <c r="I19" i="47" s="1"/>
  <c r="E20" i="47"/>
  <c r="S20" i="47" s="1"/>
  <c r="E21" i="47"/>
  <c r="G21" i="47" s="1"/>
  <c r="E22" i="47"/>
  <c r="S22" i="47" s="1"/>
  <c r="E23" i="47"/>
  <c r="M23" i="47" s="1"/>
  <c r="E24" i="47"/>
  <c r="S24" i="47" s="1"/>
  <c r="E25" i="47"/>
  <c r="G25" i="47" s="1"/>
  <c r="E26" i="47"/>
  <c r="S26" i="47" s="1"/>
  <c r="E27" i="47"/>
  <c r="I27" i="47" s="1"/>
  <c r="E28" i="47"/>
  <c r="S28" i="47" s="1"/>
  <c r="E29" i="47"/>
  <c r="G29" i="47" s="1"/>
  <c r="E30" i="47"/>
  <c r="S30" i="47" s="1"/>
  <c r="E31" i="47"/>
  <c r="I31" i="47" s="1"/>
  <c r="E16" i="47"/>
  <c r="S16" i="47" s="1"/>
  <c r="Q42" i="47"/>
  <c r="C4" i="47"/>
  <c r="K11" i="49" l="1"/>
  <c r="M37" i="49"/>
  <c r="M69" i="49" s="1"/>
  <c r="G30" i="47"/>
  <c r="G26" i="47"/>
  <c r="Q25" i="47"/>
  <c r="G23" i="48"/>
  <c r="Q14" i="48"/>
  <c r="M31" i="48"/>
  <c r="S14" i="48"/>
  <c r="M14" i="48"/>
  <c r="Q17" i="48"/>
  <c r="G14" i="48"/>
  <c r="I14" i="48"/>
  <c r="S21" i="47"/>
  <c r="O25" i="47"/>
  <c r="O21" i="47"/>
  <c r="I25" i="47"/>
  <c r="I21" i="47"/>
  <c r="I17" i="47"/>
  <c r="O29" i="47"/>
  <c r="G28" i="47"/>
  <c r="Q37" i="50"/>
  <c r="Q69" i="50" s="1"/>
  <c r="G13" i="7" s="1"/>
  <c r="O37" i="50"/>
  <c r="O69" i="50" s="1"/>
  <c r="F13" i="7" s="1"/>
  <c r="G24" i="47"/>
  <c r="O17" i="47"/>
  <c r="O15" i="48"/>
  <c r="G22" i="47"/>
  <c r="S29" i="47"/>
  <c r="I37" i="50"/>
  <c r="I69" i="50" s="1"/>
  <c r="C13" i="7" s="1"/>
  <c r="G20" i="47"/>
  <c r="S25" i="47"/>
  <c r="U37" i="52"/>
  <c r="U69" i="52" s="1"/>
  <c r="M29" i="47"/>
  <c r="G37" i="50"/>
  <c r="G69" i="50" s="1"/>
  <c r="B13" i="7" s="1"/>
  <c r="M25" i="47"/>
  <c r="S17" i="47"/>
  <c r="M21" i="47"/>
  <c r="G18" i="47"/>
  <c r="M17" i="47"/>
  <c r="Q29" i="47"/>
  <c r="S37" i="50"/>
  <c r="S69" i="50" s="1"/>
  <c r="H13" i="7" s="1"/>
  <c r="Q21" i="47"/>
  <c r="Q17" i="47"/>
  <c r="I29" i="47"/>
  <c r="U37" i="53"/>
  <c r="U69" i="53" s="1"/>
  <c r="U37" i="51"/>
  <c r="U69" i="51" s="1"/>
  <c r="M37" i="50"/>
  <c r="M69" i="50" s="1"/>
  <c r="E13" i="7" s="1"/>
  <c r="U67" i="50"/>
  <c r="I37" i="49"/>
  <c r="I69" i="49" s="1"/>
  <c r="C12" i="7" s="1"/>
  <c r="U67" i="49"/>
  <c r="Q37" i="49"/>
  <c r="Q69" i="49" s="1"/>
  <c r="G12" i="7" s="1"/>
  <c r="G15" i="48"/>
  <c r="Q15" i="48"/>
  <c r="I23" i="48"/>
  <c r="I24" i="48"/>
  <c r="G25" i="48"/>
  <c r="I28" i="48"/>
  <c r="G29" i="48"/>
  <c r="I15" i="48"/>
  <c r="S15" i="48"/>
  <c r="S23" i="48"/>
  <c r="S24" i="48"/>
  <c r="Q25" i="48"/>
  <c r="S28" i="48"/>
  <c r="Q29" i="48"/>
  <c r="G37" i="49"/>
  <c r="G69" i="49" s="1"/>
  <c r="B12" i="7" s="1"/>
  <c r="O37" i="49"/>
  <c r="O69" i="49" s="1"/>
  <c r="F12" i="7" s="1"/>
  <c r="S37" i="49"/>
  <c r="S69" i="49" s="1"/>
  <c r="H12" i="7" s="1"/>
  <c r="E12" i="7"/>
  <c r="G16" i="47"/>
  <c r="G31" i="47"/>
  <c r="G27" i="47"/>
  <c r="G23" i="47"/>
  <c r="G19" i="47"/>
  <c r="I28" i="47"/>
  <c r="I24" i="47"/>
  <c r="I20" i="47"/>
  <c r="I16" i="47"/>
  <c r="M28" i="47"/>
  <c r="M24" i="47"/>
  <c r="M20" i="47"/>
  <c r="M16" i="47"/>
  <c r="O28" i="47"/>
  <c r="O24" i="47"/>
  <c r="O20" i="47"/>
  <c r="O16" i="47"/>
  <c r="Q28" i="47"/>
  <c r="Q24" i="47"/>
  <c r="Q20" i="47"/>
  <c r="Q16" i="47"/>
  <c r="I23" i="47"/>
  <c r="M31" i="47"/>
  <c r="M27" i="47"/>
  <c r="M19" i="47"/>
  <c r="O31" i="47"/>
  <c r="O27" i="47"/>
  <c r="O23" i="47"/>
  <c r="O19" i="47"/>
  <c r="Q31" i="47"/>
  <c r="Q27" i="47"/>
  <c r="Q23" i="47"/>
  <c r="Q19" i="47"/>
  <c r="S31" i="47"/>
  <c r="S27" i="47"/>
  <c r="S23" i="47"/>
  <c r="S19" i="47"/>
  <c r="I30" i="47"/>
  <c r="I26" i="47"/>
  <c r="I22" i="47"/>
  <c r="I18" i="47"/>
  <c r="M30" i="47"/>
  <c r="M26" i="47"/>
  <c r="M22" i="47"/>
  <c r="M18" i="47"/>
  <c r="O30" i="47"/>
  <c r="O26" i="47"/>
  <c r="O22" i="47"/>
  <c r="O18" i="47"/>
  <c r="Q30" i="47"/>
  <c r="Q26" i="47"/>
  <c r="Q22" i="47"/>
  <c r="Q18" i="47"/>
  <c r="M19" i="48"/>
  <c r="G17" i="48"/>
  <c r="M17" i="48"/>
  <c r="I16" i="48"/>
  <c r="S16" i="48"/>
  <c r="G67" i="48"/>
  <c r="B29" i="7" s="1"/>
  <c r="Q67" i="48"/>
  <c r="G29" i="7" s="1"/>
  <c r="I67" i="48"/>
  <c r="C29" i="7" s="1"/>
  <c r="S67" i="48"/>
  <c r="H29" i="7" s="1"/>
  <c r="M67" i="48"/>
  <c r="E29" i="7" s="1"/>
  <c r="Q27" i="48"/>
  <c r="Q19" i="48"/>
  <c r="I20" i="48"/>
  <c r="G21" i="48"/>
  <c r="G27" i="48"/>
  <c r="S27" i="48"/>
  <c r="Q31" i="48"/>
  <c r="G19" i="48"/>
  <c r="S19" i="48"/>
  <c r="S20" i="48"/>
  <c r="M21" i="48"/>
  <c r="M23" i="48"/>
  <c r="I27" i="48"/>
  <c r="G31" i="48"/>
  <c r="S31" i="48"/>
  <c r="I19" i="48"/>
  <c r="Q21" i="48"/>
  <c r="Q23" i="48"/>
  <c r="M27" i="48"/>
  <c r="I31" i="48"/>
  <c r="O22" i="48"/>
  <c r="O67" i="48"/>
  <c r="F29" i="7" s="1"/>
  <c r="M16" i="48"/>
  <c r="I17" i="48"/>
  <c r="S17" i="48"/>
  <c r="G18" i="48"/>
  <c r="Q18" i="48"/>
  <c r="M20" i="48"/>
  <c r="I21" i="48"/>
  <c r="S21" i="48"/>
  <c r="G22" i="48"/>
  <c r="Q22" i="48"/>
  <c r="M24" i="48"/>
  <c r="I25" i="48"/>
  <c r="S25" i="48"/>
  <c r="G26" i="48"/>
  <c r="Q26" i="48"/>
  <c r="M28" i="48"/>
  <c r="I29" i="48"/>
  <c r="S29" i="48"/>
  <c r="G30" i="48"/>
  <c r="Q30" i="48"/>
  <c r="O30" i="48"/>
  <c r="O16" i="48"/>
  <c r="I18" i="48"/>
  <c r="S18" i="48"/>
  <c r="O20" i="48"/>
  <c r="I22" i="48"/>
  <c r="S22" i="48"/>
  <c r="O24" i="48"/>
  <c r="M25" i="48"/>
  <c r="I26" i="48"/>
  <c r="S26" i="48"/>
  <c r="O28" i="48"/>
  <c r="M29" i="48"/>
  <c r="I30" i="48"/>
  <c r="S30" i="48"/>
  <c r="O18" i="48"/>
  <c r="O26" i="48"/>
  <c r="G16" i="48"/>
  <c r="G20" i="48"/>
  <c r="G24" i="48"/>
  <c r="G28" i="48"/>
  <c r="Q67" i="47"/>
  <c r="G28" i="7" s="1"/>
  <c r="T41" i="45"/>
  <c r="T40" i="45"/>
  <c r="T11" i="45"/>
  <c r="T10" i="45"/>
  <c r="Q43" i="45"/>
  <c r="Q45" i="45"/>
  <c r="Q46" i="45"/>
  <c r="Q47" i="45"/>
  <c r="Q48" i="45"/>
  <c r="Q49" i="45"/>
  <c r="Q50" i="45"/>
  <c r="Q51" i="45"/>
  <c r="Q52" i="45"/>
  <c r="Q53" i="45"/>
  <c r="Q54" i="45"/>
  <c r="Q55" i="45"/>
  <c r="Q56" i="45"/>
  <c r="Q57" i="45"/>
  <c r="Q58" i="45"/>
  <c r="Q59" i="45"/>
  <c r="Q60" i="45"/>
  <c r="Q61" i="45"/>
  <c r="Q62" i="45"/>
  <c r="Q63" i="45"/>
  <c r="Q64" i="45"/>
  <c r="Q65" i="45"/>
  <c r="Q66" i="45"/>
  <c r="Q36" i="45"/>
  <c r="Q13" i="45"/>
  <c r="Q14" i="45"/>
  <c r="Q15" i="45"/>
  <c r="Q17" i="45"/>
  <c r="Q19" i="45"/>
  <c r="Q21" i="45"/>
  <c r="Q23" i="45"/>
  <c r="Q25" i="45"/>
  <c r="Q26" i="45"/>
  <c r="Q27" i="45"/>
  <c r="Q28" i="45"/>
  <c r="Q29" i="45"/>
  <c r="Q30" i="45"/>
  <c r="Q31" i="45"/>
  <c r="Q32" i="45"/>
  <c r="Q33" i="45"/>
  <c r="Q34" i="45"/>
  <c r="Q35" i="45"/>
  <c r="Q42" i="45"/>
  <c r="Q41" i="45"/>
  <c r="Q40" i="45"/>
  <c r="Q12" i="45"/>
  <c r="Q10" i="45"/>
  <c r="Q43" i="3"/>
  <c r="Q45" i="3"/>
  <c r="Q46" i="3"/>
  <c r="Q47" i="3"/>
  <c r="Q48" i="3"/>
  <c r="Q49" i="3"/>
  <c r="Q50" i="3"/>
  <c r="Q51" i="3"/>
  <c r="Q52" i="3"/>
  <c r="Q53" i="3"/>
  <c r="Q54" i="3"/>
  <c r="Q55" i="3"/>
  <c r="Q56" i="3"/>
  <c r="Q57" i="3"/>
  <c r="Q58" i="3"/>
  <c r="Q59" i="3"/>
  <c r="Q60" i="3"/>
  <c r="Q61" i="3"/>
  <c r="Q62" i="3"/>
  <c r="Q63" i="3"/>
  <c r="Q64" i="3"/>
  <c r="Q65" i="3"/>
  <c r="Q66" i="3"/>
  <c r="Q42" i="3"/>
  <c r="Q41" i="3"/>
  <c r="Q40" i="3"/>
  <c r="Q13" i="3"/>
  <c r="Q14" i="3"/>
  <c r="Q15" i="3"/>
  <c r="Q16" i="3"/>
  <c r="Q17" i="3"/>
  <c r="Q18" i="3"/>
  <c r="Q19" i="3"/>
  <c r="Q20" i="3"/>
  <c r="Q21" i="3"/>
  <c r="Q22" i="3"/>
  <c r="Q23" i="3"/>
  <c r="Q24" i="3"/>
  <c r="Q25" i="3"/>
  <c r="Q27" i="3"/>
  <c r="Q28" i="3"/>
  <c r="Q29" i="3"/>
  <c r="Q30" i="3"/>
  <c r="Q31" i="3"/>
  <c r="Q32" i="3"/>
  <c r="Q33" i="3"/>
  <c r="Q34" i="3"/>
  <c r="Q35" i="3"/>
  <c r="Q36" i="3"/>
  <c r="Q12" i="3"/>
  <c r="Q11" i="3"/>
  <c r="Q10" i="3"/>
  <c r="G25" i="7"/>
  <c r="D32" i="5"/>
  <c r="D18" i="5"/>
  <c r="B18" i="5"/>
  <c r="Q37" i="47" l="1"/>
  <c r="Q69" i="47" s="1"/>
  <c r="G10" i="7" s="1"/>
  <c r="U37" i="50"/>
  <c r="U69" i="50" s="1"/>
  <c r="U37" i="49"/>
  <c r="U69" i="49" s="1"/>
  <c r="I37" i="48"/>
  <c r="I69" i="48" s="1"/>
  <c r="C11" i="7" s="1"/>
  <c r="U67" i="48"/>
  <c r="Q37" i="48"/>
  <c r="Q69" i="48" s="1"/>
  <c r="G11" i="7" s="1"/>
  <c r="G37" i="48"/>
  <c r="G69" i="48" s="1"/>
  <c r="B11" i="7" s="1"/>
  <c r="O37" i="48"/>
  <c r="O69" i="48" s="1"/>
  <c r="F11" i="7" s="1"/>
  <c r="S37" i="48"/>
  <c r="S69" i="48" s="1"/>
  <c r="H11" i="7" s="1"/>
  <c r="M37" i="48"/>
  <c r="M69" i="48" s="1"/>
  <c r="E11" i="7" s="1"/>
  <c r="Q37" i="3"/>
  <c r="Q67" i="3"/>
  <c r="G26" i="7" s="1"/>
  <c r="D4" i="45"/>
  <c r="D4" i="3"/>
  <c r="S12" i="47"/>
  <c r="G12" i="47"/>
  <c r="I4" i="47"/>
  <c r="H40" i="46"/>
  <c r="I40" i="46"/>
  <c r="A2" i="46"/>
  <c r="O27" i="46"/>
  <c r="O28" i="46"/>
  <c r="P28" i="46" s="1"/>
  <c r="O29" i="46"/>
  <c r="P29" i="46" s="1"/>
  <c r="O30" i="46"/>
  <c r="P30" i="46" s="1"/>
  <c r="O31" i="46"/>
  <c r="P31" i="46" s="1"/>
  <c r="O32" i="46"/>
  <c r="P32" i="46" s="1"/>
  <c r="O33" i="46"/>
  <c r="P33" i="46" s="1"/>
  <c r="O34" i="46"/>
  <c r="P34" i="46" s="1"/>
  <c r="O35" i="46"/>
  <c r="P35" i="46" s="1"/>
  <c r="O36" i="46"/>
  <c r="P36" i="46" s="1"/>
  <c r="O37" i="46"/>
  <c r="P37" i="46" s="1"/>
  <c r="O26" i="46"/>
  <c r="O7" i="46"/>
  <c r="O8" i="46"/>
  <c r="O9" i="46"/>
  <c r="O10" i="46"/>
  <c r="P10" i="46" s="1"/>
  <c r="O11" i="46"/>
  <c r="P11" i="46" s="1"/>
  <c r="O12" i="46"/>
  <c r="P12" i="46" s="1"/>
  <c r="O13" i="46"/>
  <c r="P13" i="46" s="1"/>
  <c r="O14" i="46"/>
  <c r="P14" i="46" s="1"/>
  <c r="O15" i="46"/>
  <c r="P15" i="46" s="1"/>
  <c r="O16" i="46"/>
  <c r="P16" i="46" s="1"/>
  <c r="O17" i="46"/>
  <c r="P17" i="46" s="1"/>
  <c r="O18" i="46"/>
  <c r="P18" i="46" s="1"/>
  <c r="O19" i="46"/>
  <c r="P19" i="46" s="1"/>
  <c r="O20" i="46"/>
  <c r="P20" i="46" s="1"/>
  <c r="O21" i="46"/>
  <c r="P21" i="46" s="1"/>
  <c r="O22" i="46"/>
  <c r="P22" i="46" s="1"/>
  <c r="N38" i="46"/>
  <c r="M38" i="46"/>
  <c r="L38" i="46"/>
  <c r="K38" i="46"/>
  <c r="B38" i="46"/>
  <c r="N23" i="46"/>
  <c r="M23" i="46"/>
  <c r="L23" i="46"/>
  <c r="K23" i="46"/>
  <c r="G23" i="46"/>
  <c r="F23" i="46"/>
  <c r="C23" i="46"/>
  <c r="O6" i="46"/>
  <c r="M40" i="46" l="1"/>
  <c r="N40" i="46"/>
  <c r="U37" i="48"/>
  <c r="U69" i="48" s="1"/>
  <c r="Q69" i="3"/>
  <c r="G8" i="7" s="1"/>
  <c r="O67" i="47"/>
  <c r="F28" i="7" s="1"/>
  <c r="S67" i="47"/>
  <c r="H28" i="7" s="1"/>
  <c r="G67" i="47"/>
  <c r="B28" i="7" s="1"/>
  <c r="I67" i="47"/>
  <c r="C28" i="7" s="1"/>
  <c r="K40" i="46"/>
  <c r="L40" i="46"/>
  <c r="E38" i="46"/>
  <c r="G38" i="46"/>
  <c r="C38" i="46"/>
  <c r="D38" i="46"/>
  <c r="F38" i="46"/>
  <c r="J23" i="46"/>
  <c r="D23" i="46"/>
  <c r="E23" i="46"/>
  <c r="B23" i="46"/>
  <c r="P27" i="46"/>
  <c r="O38" i="46"/>
  <c r="O23" i="46"/>
  <c r="P9" i="46"/>
  <c r="J38" i="46"/>
  <c r="E40" i="46" l="1"/>
  <c r="O40" i="46"/>
  <c r="O37" i="47"/>
  <c r="O69" i="47" s="1"/>
  <c r="I37" i="47"/>
  <c r="I69" i="47" s="1"/>
  <c r="G37" i="47"/>
  <c r="G69" i="47" s="1"/>
  <c r="S37" i="47"/>
  <c r="S69" i="47" s="1"/>
  <c r="U67" i="47"/>
  <c r="M37" i="47"/>
  <c r="M67" i="47"/>
  <c r="E28" i="7" s="1"/>
  <c r="D40" i="46"/>
  <c r="J40" i="46"/>
  <c r="G40" i="46"/>
  <c r="F40" i="46"/>
  <c r="C40" i="46"/>
  <c r="F10" i="7" l="1"/>
  <c r="C10" i="7"/>
  <c r="H10" i="7"/>
  <c r="B10" i="7"/>
  <c r="U37" i="47"/>
  <c r="U69" i="47" s="1"/>
  <c r="M69" i="47"/>
  <c r="E10" i="7" l="1"/>
  <c r="C25" i="7" l="1"/>
  <c r="E25" i="7"/>
  <c r="F25" i="7"/>
  <c r="H25" i="7"/>
  <c r="B25" i="7"/>
  <c r="Q44" i="45"/>
  <c r="Q67" i="45" s="1"/>
  <c r="G27" i="7" s="1"/>
  <c r="G35" i="7" s="1"/>
  <c r="G37" i="7" s="1"/>
  <c r="E44" i="45"/>
  <c r="E11" i="45"/>
  <c r="Q11" i="45" s="1"/>
  <c r="Q24" i="45"/>
  <c r="Q18" i="45"/>
  <c r="Q16" i="45"/>
  <c r="O66" i="45"/>
  <c r="M66" i="45"/>
  <c r="I66" i="45"/>
  <c r="G66" i="45"/>
  <c r="O65" i="45"/>
  <c r="M65" i="45"/>
  <c r="I65" i="45"/>
  <c r="G65" i="45"/>
  <c r="O64" i="45"/>
  <c r="M64" i="45"/>
  <c r="I64" i="45"/>
  <c r="G64" i="45"/>
  <c r="O63" i="45"/>
  <c r="M63" i="45"/>
  <c r="I63" i="45"/>
  <c r="G63" i="45"/>
  <c r="O62" i="45"/>
  <c r="M62" i="45"/>
  <c r="I62" i="45"/>
  <c r="G62" i="45"/>
  <c r="O61" i="45"/>
  <c r="M61" i="45"/>
  <c r="I61" i="45"/>
  <c r="G61" i="45"/>
  <c r="O60" i="45"/>
  <c r="M60" i="45"/>
  <c r="I60" i="45"/>
  <c r="G60" i="45"/>
  <c r="O59" i="45"/>
  <c r="M59" i="45"/>
  <c r="I59" i="45"/>
  <c r="G59" i="45"/>
  <c r="O58" i="45"/>
  <c r="M58" i="45"/>
  <c r="I58" i="45"/>
  <c r="G58" i="45"/>
  <c r="O57" i="45"/>
  <c r="M57" i="45"/>
  <c r="I57" i="45"/>
  <c r="G57" i="45"/>
  <c r="O56" i="45"/>
  <c r="M56" i="45"/>
  <c r="I56" i="45"/>
  <c r="G56" i="45"/>
  <c r="O55" i="45"/>
  <c r="M55" i="45"/>
  <c r="I55" i="45"/>
  <c r="G55" i="45"/>
  <c r="O54" i="45"/>
  <c r="M54" i="45"/>
  <c r="I54" i="45"/>
  <c r="G54" i="45"/>
  <c r="O53" i="45"/>
  <c r="M53" i="45"/>
  <c r="I53" i="45"/>
  <c r="G53" i="45"/>
  <c r="O52" i="45"/>
  <c r="M52" i="45"/>
  <c r="I52" i="45"/>
  <c r="G52" i="45"/>
  <c r="O51" i="45"/>
  <c r="M51" i="45"/>
  <c r="I51" i="45"/>
  <c r="G51" i="45"/>
  <c r="O50" i="45"/>
  <c r="M50" i="45"/>
  <c r="I50" i="45"/>
  <c r="G50" i="45"/>
  <c r="O49" i="45"/>
  <c r="M49" i="45"/>
  <c r="I49" i="45"/>
  <c r="G49" i="45"/>
  <c r="O48" i="45"/>
  <c r="M48" i="45"/>
  <c r="I48" i="45"/>
  <c r="G48" i="45"/>
  <c r="O47" i="45"/>
  <c r="M47" i="45"/>
  <c r="I47" i="45"/>
  <c r="G47" i="45"/>
  <c r="O46" i="45"/>
  <c r="M46" i="45"/>
  <c r="I46" i="45"/>
  <c r="G46" i="45"/>
  <c r="O45" i="45"/>
  <c r="M45" i="45"/>
  <c r="I45" i="45"/>
  <c r="G45" i="45"/>
  <c r="O43" i="45"/>
  <c r="M43" i="45"/>
  <c r="I43" i="45"/>
  <c r="G43" i="45"/>
  <c r="O42" i="45"/>
  <c r="M42" i="45"/>
  <c r="I42" i="45"/>
  <c r="G42" i="45"/>
  <c r="S41" i="45"/>
  <c r="U41" i="45" s="1"/>
  <c r="O41" i="45"/>
  <c r="M41" i="45"/>
  <c r="I41" i="45"/>
  <c r="G41" i="45"/>
  <c r="S40" i="45"/>
  <c r="U40" i="45" s="1"/>
  <c r="O40" i="45"/>
  <c r="M40" i="45"/>
  <c r="I40" i="45"/>
  <c r="G40" i="45"/>
  <c r="S36" i="45"/>
  <c r="O36" i="45"/>
  <c r="M36" i="45"/>
  <c r="I36" i="45"/>
  <c r="G36" i="45"/>
  <c r="S35" i="45"/>
  <c r="O35" i="45"/>
  <c r="M35" i="45"/>
  <c r="I35" i="45"/>
  <c r="G35" i="45"/>
  <c r="S34" i="45"/>
  <c r="O34" i="45"/>
  <c r="M34" i="45"/>
  <c r="I34" i="45"/>
  <c r="G34" i="45"/>
  <c r="S33" i="45"/>
  <c r="O33" i="45"/>
  <c r="M33" i="45"/>
  <c r="I33" i="45"/>
  <c r="G33" i="45"/>
  <c r="S32" i="45"/>
  <c r="O32" i="45"/>
  <c r="M32" i="45"/>
  <c r="I32" i="45"/>
  <c r="G32" i="45"/>
  <c r="S31" i="45"/>
  <c r="O31" i="45"/>
  <c r="M31" i="45"/>
  <c r="I31" i="45"/>
  <c r="G31" i="45"/>
  <c r="S30" i="45"/>
  <c r="O30" i="45"/>
  <c r="M30" i="45"/>
  <c r="I30" i="45"/>
  <c r="G30" i="45"/>
  <c r="S29" i="45"/>
  <c r="O29" i="45"/>
  <c r="M29" i="45"/>
  <c r="I29" i="45"/>
  <c r="G29" i="45"/>
  <c r="S28" i="45"/>
  <c r="O28" i="45"/>
  <c r="M28" i="45"/>
  <c r="I28" i="45"/>
  <c r="G28" i="45"/>
  <c r="S27" i="45"/>
  <c r="O27" i="45"/>
  <c r="M27" i="45"/>
  <c r="I27" i="45"/>
  <c r="G27" i="45"/>
  <c r="S26" i="45"/>
  <c r="O26" i="45"/>
  <c r="M26" i="45"/>
  <c r="I26" i="45"/>
  <c r="S25" i="45"/>
  <c r="O25" i="45"/>
  <c r="M25" i="45"/>
  <c r="I25" i="45"/>
  <c r="G25" i="45"/>
  <c r="S24" i="45"/>
  <c r="O24" i="45"/>
  <c r="M24" i="45"/>
  <c r="I24" i="45"/>
  <c r="G24" i="45"/>
  <c r="S23" i="45"/>
  <c r="O23" i="45"/>
  <c r="M23" i="45"/>
  <c r="I23" i="45"/>
  <c r="G23" i="45"/>
  <c r="S22" i="45"/>
  <c r="O22" i="45"/>
  <c r="M22" i="45"/>
  <c r="I22" i="45"/>
  <c r="S21" i="45"/>
  <c r="O21" i="45"/>
  <c r="M21" i="45"/>
  <c r="I21" i="45"/>
  <c r="G21" i="45"/>
  <c r="S19" i="45"/>
  <c r="O19" i="45"/>
  <c r="M19" i="45"/>
  <c r="I19" i="45"/>
  <c r="G19" i="45"/>
  <c r="S18" i="45"/>
  <c r="O18" i="45"/>
  <c r="M18" i="45"/>
  <c r="I18" i="45"/>
  <c r="G18" i="45"/>
  <c r="S17" i="45"/>
  <c r="O17" i="45"/>
  <c r="M17" i="45"/>
  <c r="I17" i="45"/>
  <c r="G17" i="45"/>
  <c r="S16" i="45"/>
  <c r="O16" i="45"/>
  <c r="M16" i="45"/>
  <c r="I16" i="45"/>
  <c r="G16" i="45"/>
  <c r="S15" i="45"/>
  <c r="O15" i="45"/>
  <c r="M15" i="45"/>
  <c r="I15" i="45"/>
  <c r="G15" i="45"/>
  <c r="S14" i="45"/>
  <c r="O14" i="45"/>
  <c r="M14" i="45"/>
  <c r="I14" i="45"/>
  <c r="G14" i="45"/>
  <c r="S13" i="45"/>
  <c r="O13" i="45"/>
  <c r="M13" i="45"/>
  <c r="I13" i="45"/>
  <c r="G13" i="45"/>
  <c r="S12" i="45"/>
  <c r="O12" i="45"/>
  <c r="M12" i="45"/>
  <c r="I12" i="45"/>
  <c r="G12" i="45"/>
  <c r="I11" i="45"/>
  <c r="G11" i="45"/>
  <c r="S10" i="45"/>
  <c r="U10" i="45" s="1"/>
  <c r="O10" i="45"/>
  <c r="M10" i="45"/>
  <c r="I10" i="45"/>
  <c r="G10" i="45"/>
  <c r="L4" i="45"/>
  <c r="I44" i="45" l="1"/>
  <c r="S11" i="45"/>
  <c r="G44" i="45"/>
  <c r="G67" i="45" s="1"/>
  <c r="B27" i="7" s="1"/>
  <c r="M11" i="45"/>
  <c r="O11" i="45"/>
  <c r="M44" i="45"/>
  <c r="M67" i="45" s="1"/>
  <c r="E27" i="7" s="1"/>
  <c r="O44" i="45"/>
  <c r="O67" i="45" s="1"/>
  <c r="F27" i="7" s="1"/>
  <c r="M20" i="45"/>
  <c r="M37" i="45" s="1"/>
  <c r="Q20" i="45"/>
  <c r="G22" i="45"/>
  <c r="Q22" i="45"/>
  <c r="S67" i="45"/>
  <c r="H27" i="7" s="1"/>
  <c r="I67" i="45"/>
  <c r="C27" i="7" s="1"/>
  <c r="G20" i="45"/>
  <c r="I20" i="45"/>
  <c r="O20" i="45"/>
  <c r="I37" i="45"/>
  <c r="S20" i="45"/>
  <c r="S37" i="45" s="1"/>
  <c r="O37" i="45"/>
  <c r="I22" i="7"/>
  <c r="S41" i="3"/>
  <c r="U41" i="3" s="1"/>
  <c r="S40" i="3"/>
  <c r="O41" i="3"/>
  <c r="O40" i="3"/>
  <c r="M41" i="3"/>
  <c r="M40" i="3"/>
  <c r="I41" i="3"/>
  <c r="I40" i="3"/>
  <c r="G41" i="3"/>
  <c r="G40" i="3"/>
  <c r="O42" i="3"/>
  <c r="O43" i="3"/>
  <c r="O45" i="3"/>
  <c r="O46" i="3"/>
  <c r="O47" i="3"/>
  <c r="O48" i="3"/>
  <c r="O49" i="3"/>
  <c r="O50" i="3"/>
  <c r="O51" i="3"/>
  <c r="O52" i="3"/>
  <c r="O53" i="3"/>
  <c r="O54" i="3"/>
  <c r="O55" i="3"/>
  <c r="O56" i="3"/>
  <c r="O57" i="3"/>
  <c r="O58" i="3"/>
  <c r="O59" i="3"/>
  <c r="O60" i="3"/>
  <c r="O61" i="3"/>
  <c r="O62" i="3"/>
  <c r="O63" i="3"/>
  <c r="O64" i="3"/>
  <c r="O65" i="3"/>
  <c r="O66" i="3"/>
  <c r="O44" i="3"/>
  <c r="M42" i="3"/>
  <c r="M43" i="3"/>
  <c r="M45" i="3"/>
  <c r="M46" i="3"/>
  <c r="M47" i="3"/>
  <c r="M48" i="3"/>
  <c r="M49" i="3"/>
  <c r="M50" i="3"/>
  <c r="M51" i="3"/>
  <c r="M52" i="3"/>
  <c r="M53" i="3"/>
  <c r="M54" i="3"/>
  <c r="M55" i="3"/>
  <c r="M56" i="3"/>
  <c r="M57" i="3"/>
  <c r="M58" i="3"/>
  <c r="M59" i="3"/>
  <c r="M60" i="3"/>
  <c r="M61" i="3"/>
  <c r="M62" i="3"/>
  <c r="M63" i="3"/>
  <c r="M64" i="3"/>
  <c r="M65" i="3"/>
  <c r="M66" i="3"/>
  <c r="M44" i="3"/>
  <c r="I42" i="3"/>
  <c r="I43" i="3"/>
  <c r="I45" i="3"/>
  <c r="I46" i="3"/>
  <c r="I47" i="3"/>
  <c r="I48" i="3"/>
  <c r="I49" i="3"/>
  <c r="I50" i="3"/>
  <c r="I51" i="3"/>
  <c r="I52" i="3"/>
  <c r="I53" i="3"/>
  <c r="I54" i="3"/>
  <c r="I55" i="3"/>
  <c r="I56" i="3"/>
  <c r="I57" i="3"/>
  <c r="I58" i="3"/>
  <c r="I59" i="3"/>
  <c r="I60" i="3"/>
  <c r="I61" i="3"/>
  <c r="I62" i="3"/>
  <c r="I63" i="3"/>
  <c r="I64" i="3"/>
  <c r="I65" i="3"/>
  <c r="I66" i="3"/>
  <c r="I44" i="3"/>
  <c r="G42" i="3"/>
  <c r="G43" i="3"/>
  <c r="G45" i="3"/>
  <c r="G46" i="3"/>
  <c r="G47" i="3"/>
  <c r="G48" i="3"/>
  <c r="G49" i="3"/>
  <c r="G50" i="3"/>
  <c r="G51" i="3"/>
  <c r="G52" i="3"/>
  <c r="G53" i="3"/>
  <c r="G54" i="3"/>
  <c r="G55" i="3"/>
  <c r="G56" i="3"/>
  <c r="G57" i="3"/>
  <c r="G58" i="3"/>
  <c r="G59" i="3"/>
  <c r="G60" i="3"/>
  <c r="G61" i="3"/>
  <c r="G62" i="3"/>
  <c r="G63" i="3"/>
  <c r="G64" i="3"/>
  <c r="G65" i="3"/>
  <c r="G66" i="3"/>
  <c r="G44" i="3"/>
  <c r="U40" i="3" l="1"/>
  <c r="M69" i="45"/>
  <c r="E9" i="7" s="1"/>
  <c r="G37" i="45"/>
  <c r="G69" i="45" s="1"/>
  <c r="B9" i="7" s="1"/>
  <c r="Q37" i="45"/>
  <c r="Q69" i="45" s="1"/>
  <c r="G9" i="7" s="1"/>
  <c r="G17" i="7" s="1"/>
  <c r="I69" i="45"/>
  <c r="C9" i="7" s="1"/>
  <c r="U67" i="45"/>
  <c r="S69" i="45"/>
  <c r="H9" i="7" s="1"/>
  <c r="U37" i="45"/>
  <c r="O69" i="45"/>
  <c r="F9" i="7" s="1"/>
  <c r="S36" i="3"/>
  <c r="O36" i="3"/>
  <c r="M36" i="3"/>
  <c r="I36" i="3"/>
  <c r="G36" i="3"/>
  <c r="K36" i="3" s="1"/>
  <c r="S35" i="3"/>
  <c r="O35" i="3"/>
  <c r="M35" i="3"/>
  <c r="I35" i="3"/>
  <c r="G35" i="3"/>
  <c r="K35" i="3" s="1"/>
  <c r="S34" i="3"/>
  <c r="O34" i="3"/>
  <c r="M34" i="3"/>
  <c r="I34" i="3"/>
  <c r="G34" i="3"/>
  <c r="K34" i="3" s="1"/>
  <c r="S33" i="3"/>
  <c r="O33" i="3"/>
  <c r="M33" i="3"/>
  <c r="I33" i="3"/>
  <c r="G33" i="3"/>
  <c r="K33" i="3" s="1"/>
  <c r="S32" i="3"/>
  <c r="O32" i="3"/>
  <c r="M32" i="3"/>
  <c r="I32" i="3"/>
  <c r="G32" i="3"/>
  <c r="K32" i="3" s="1"/>
  <c r="S31" i="3"/>
  <c r="O31" i="3"/>
  <c r="M31" i="3"/>
  <c r="I31" i="3"/>
  <c r="G31" i="3"/>
  <c r="K31" i="3" s="1"/>
  <c r="S30" i="3"/>
  <c r="O30" i="3"/>
  <c r="M30" i="3"/>
  <c r="I30" i="3"/>
  <c r="G30" i="3"/>
  <c r="K30" i="3" s="1"/>
  <c r="S29" i="3"/>
  <c r="O29" i="3"/>
  <c r="M29" i="3"/>
  <c r="I29" i="3"/>
  <c r="G29" i="3"/>
  <c r="K29" i="3" s="1"/>
  <c r="S28" i="3"/>
  <c r="O28" i="3"/>
  <c r="M28" i="3"/>
  <c r="I28" i="3"/>
  <c r="G28" i="3"/>
  <c r="K28" i="3" s="1"/>
  <c r="S27" i="3"/>
  <c r="O27" i="3"/>
  <c r="M27" i="3"/>
  <c r="I27" i="3"/>
  <c r="G27" i="3"/>
  <c r="K27" i="3" s="1"/>
  <c r="S26" i="3"/>
  <c r="O26" i="3"/>
  <c r="M26" i="3"/>
  <c r="I26" i="3"/>
  <c r="G26" i="3"/>
  <c r="K26" i="3" s="1"/>
  <c r="S25" i="3"/>
  <c r="O25" i="3"/>
  <c r="M25" i="3"/>
  <c r="I25" i="3"/>
  <c r="G25" i="3"/>
  <c r="K25" i="3" s="1"/>
  <c r="S24" i="3"/>
  <c r="O24" i="3"/>
  <c r="M24" i="3"/>
  <c r="I24" i="3"/>
  <c r="G24" i="3"/>
  <c r="K24" i="3" s="1"/>
  <c r="S23" i="3"/>
  <c r="O23" i="3"/>
  <c r="M23" i="3"/>
  <c r="I23" i="3"/>
  <c r="G23" i="3"/>
  <c r="K23" i="3" s="1"/>
  <c r="S22" i="3"/>
  <c r="O22" i="3"/>
  <c r="M22" i="3"/>
  <c r="I22" i="3"/>
  <c r="G22" i="3"/>
  <c r="K22" i="3" s="1"/>
  <c r="S21" i="3"/>
  <c r="O21" i="3"/>
  <c r="M21" i="3"/>
  <c r="I21" i="3"/>
  <c r="G21" i="3"/>
  <c r="K21" i="3" s="1"/>
  <c r="S20" i="3"/>
  <c r="O20" i="3"/>
  <c r="M20" i="3"/>
  <c r="I20" i="3"/>
  <c r="G20" i="3"/>
  <c r="K20" i="3" s="1"/>
  <c r="S19" i="3"/>
  <c r="O19" i="3"/>
  <c r="M19" i="3"/>
  <c r="I19" i="3"/>
  <c r="G19" i="3"/>
  <c r="K19" i="3" s="1"/>
  <c r="S18" i="3"/>
  <c r="O18" i="3"/>
  <c r="M18" i="3"/>
  <c r="I18" i="3"/>
  <c r="G18" i="3"/>
  <c r="K18" i="3" s="1"/>
  <c r="S17" i="3"/>
  <c r="O17" i="3"/>
  <c r="M17" i="3"/>
  <c r="I17" i="3"/>
  <c r="G17" i="3"/>
  <c r="K17" i="3" s="1"/>
  <c r="S16" i="3"/>
  <c r="O16" i="3"/>
  <c r="M16" i="3"/>
  <c r="I16" i="3"/>
  <c r="G16" i="3"/>
  <c r="K16" i="3" s="1"/>
  <c r="S15" i="3"/>
  <c r="O15" i="3"/>
  <c r="M15" i="3"/>
  <c r="I15" i="3"/>
  <c r="G15" i="3"/>
  <c r="K15" i="3" s="1"/>
  <c r="S14" i="3"/>
  <c r="O14" i="3"/>
  <c r="M14" i="3"/>
  <c r="I14" i="3"/>
  <c r="G14" i="3"/>
  <c r="K14" i="3" s="1"/>
  <c r="S13" i="3"/>
  <c r="O13" i="3"/>
  <c r="M13" i="3"/>
  <c r="I13" i="3"/>
  <c r="G13" i="3"/>
  <c r="K13" i="3" s="1"/>
  <c r="S12" i="3"/>
  <c r="O12" i="3"/>
  <c r="M12" i="3"/>
  <c r="I12" i="3"/>
  <c r="G12" i="3"/>
  <c r="K12" i="3" s="1"/>
  <c r="T11" i="3"/>
  <c r="S11" i="3"/>
  <c r="O11" i="3"/>
  <c r="M11" i="3"/>
  <c r="I11" i="3"/>
  <c r="G11" i="3"/>
  <c r="K11" i="3" s="1"/>
  <c r="T10" i="3"/>
  <c r="S10" i="3"/>
  <c r="O10" i="3"/>
  <c r="M10" i="3"/>
  <c r="I10" i="3"/>
  <c r="G10" i="3"/>
  <c r="K10" i="3" s="1"/>
  <c r="T40" i="3"/>
  <c r="C30" i="6"/>
  <c r="E30" i="6" s="1"/>
  <c r="C29" i="6"/>
  <c r="E29" i="6" s="1"/>
  <c r="C28" i="6"/>
  <c r="E28" i="6" s="1"/>
  <c r="C27" i="6"/>
  <c r="J18" i="6"/>
  <c r="M32" i="6"/>
  <c r="E32" i="6"/>
  <c r="C31" i="6"/>
  <c r="E31" i="6" s="1"/>
  <c r="C25" i="6"/>
  <c r="E25" i="6" s="1"/>
  <c r="M24" i="6"/>
  <c r="E23" i="6"/>
  <c r="U11" i="3" l="1"/>
  <c r="K37" i="3"/>
  <c r="K69" i="3" s="1"/>
  <c r="D8" i="7" s="1"/>
  <c r="D17" i="7" s="1"/>
  <c r="U10" i="3"/>
  <c r="U69" i="45"/>
  <c r="G37" i="3"/>
  <c r="I37" i="3"/>
  <c r="M37" i="3"/>
  <c r="O37" i="3"/>
  <c r="S37" i="3"/>
  <c r="C33" i="6"/>
  <c r="M29" i="6"/>
  <c r="E27" i="6"/>
  <c r="E33" i="6" s="1"/>
  <c r="M20" i="6"/>
  <c r="J23" i="6"/>
  <c r="J25" i="6" l="1"/>
  <c r="B32" i="5"/>
  <c r="B34" i="5" s="1"/>
  <c r="E18" i="7" s="1"/>
  <c r="U37" i="3"/>
  <c r="M28" i="6"/>
  <c r="J27" i="6"/>
  <c r="M23" i="6"/>
  <c r="M31" i="6"/>
  <c r="M30" i="6"/>
  <c r="M27" i="6" l="1"/>
  <c r="M25" i="6"/>
  <c r="L33" i="6"/>
  <c r="L35" i="6" s="1"/>
  <c r="J33" i="6"/>
  <c r="J35" i="6" s="1"/>
  <c r="K33" i="6"/>
  <c r="K35" i="6" s="1"/>
  <c r="I33" i="6"/>
  <c r="I35" i="6" l="1"/>
  <c r="M33" i="6"/>
  <c r="L46" i="44" l="1"/>
  <c r="L47" i="44"/>
  <c r="L48" i="44"/>
  <c r="L49" i="44"/>
  <c r="L23" i="44"/>
  <c r="L24" i="44"/>
  <c r="L25" i="44"/>
  <c r="L26" i="44"/>
  <c r="L27" i="44"/>
  <c r="L28" i="44"/>
  <c r="L29" i="44"/>
  <c r="L30" i="44"/>
  <c r="L31" i="44"/>
  <c r="L12" i="44"/>
  <c r="L13" i="44"/>
  <c r="L11" i="44"/>
  <c r="L45" i="44" l="1"/>
  <c r="H4" i="7"/>
  <c r="I20" i="7" l="1"/>
  <c r="J4" i="22" l="1"/>
  <c r="D4" i="33"/>
  <c r="D4" i="22"/>
  <c r="J4" i="35"/>
  <c r="D4" i="35"/>
  <c r="J4" i="33" l="1"/>
  <c r="J4" i="28"/>
  <c r="D4" i="28"/>
  <c r="J4" i="24"/>
  <c r="D4" i="24"/>
  <c r="J4" i="20"/>
  <c r="D4" i="20"/>
  <c r="J4" i="18"/>
  <c r="D4" i="18"/>
  <c r="J4" i="14"/>
  <c r="D4" i="14"/>
  <c r="J4" i="12"/>
  <c r="D4" i="12"/>
  <c r="L4" i="3"/>
  <c r="J4" i="6"/>
  <c r="D4" i="6"/>
  <c r="G4" i="5"/>
  <c r="B4" i="5"/>
  <c r="B4" i="7"/>
  <c r="J4" i="2"/>
  <c r="D4" i="2"/>
  <c r="S67" i="3" l="1"/>
  <c r="S69" i="3" l="1"/>
  <c r="H8" i="7" s="1"/>
  <c r="H17" i="7" s="1"/>
  <c r="H26" i="7"/>
  <c r="H35" i="7" s="1"/>
  <c r="H37" i="7" s="1"/>
  <c r="I10" i="7"/>
  <c r="I11" i="7" l="1"/>
  <c r="I12" i="7"/>
  <c r="I9" i="7"/>
  <c r="B8" i="54" s="1"/>
  <c r="C8" i="54" s="1"/>
  <c r="I15" i="7"/>
  <c r="I14" i="7"/>
  <c r="D34" i="5"/>
  <c r="O67" i="3"/>
  <c r="M67" i="3"/>
  <c r="G67" i="3"/>
  <c r="I67" i="3"/>
  <c r="B10" i="54" l="1"/>
  <c r="C10" i="54" s="1"/>
  <c r="B11" i="54"/>
  <c r="C11" i="54" s="1"/>
  <c r="C13" i="54"/>
  <c r="B14" i="54"/>
  <c r="C14" i="54" s="1"/>
  <c r="M69" i="3"/>
  <c r="E8" i="7" s="1"/>
  <c r="E17" i="7" s="1"/>
  <c r="E26" i="7"/>
  <c r="E35" i="7" s="1"/>
  <c r="E37" i="7" s="1"/>
  <c r="I69" i="3"/>
  <c r="C8" i="7" s="1"/>
  <c r="C17" i="7" s="1"/>
  <c r="C26" i="7"/>
  <c r="C35" i="7" s="1"/>
  <c r="C37" i="7" s="1"/>
  <c r="O69" i="3"/>
  <c r="F8" i="7" s="1"/>
  <c r="F17" i="7" s="1"/>
  <c r="F26" i="7"/>
  <c r="F35" i="7" s="1"/>
  <c r="F37" i="7" s="1"/>
  <c r="G69" i="3"/>
  <c r="B8" i="7" s="1"/>
  <c r="B17" i="7" s="1"/>
  <c r="B26" i="7"/>
  <c r="B35" i="7" s="1"/>
  <c r="B37" i="7" s="1"/>
  <c r="I13" i="7"/>
  <c r="B12" i="54" s="1"/>
  <c r="C12" i="54" s="1"/>
  <c r="I16" i="7"/>
  <c r="U67" i="3"/>
  <c r="U69" i="3" s="1"/>
  <c r="B15" i="54" l="1"/>
  <c r="I8" i="7"/>
  <c r="I17" i="7" l="1"/>
  <c r="B7" i="54"/>
  <c r="C7" i="54" s="1"/>
  <c r="B20" i="54" l="1"/>
  <c r="C15" i="54" s="1"/>
  <c r="C20" i="5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 Smith</author>
  </authors>
  <commentList>
    <comment ref="A20" authorId="0" shapeId="0" xr:uid="{00000000-0006-0000-0700-000001000000}">
      <text>
        <r>
          <rPr>
            <b/>
            <sz val="9"/>
            <color indexed="81"/>
            <rFont val="Tahoma"/>
            <family val="2"/>
          </rPr>
          <t>Melissa Smith:</t>
        </r>
        <r>
          <rPr>
            <sz val="9"/>
            <color indexed="81"/>
            <rFont val="Tahoma"/>
            <family val="2"/>
          </rPr>
          <t xml:space="preserve">
Pull all award amounts from DCF Contract chart - enter in WHITE cells
</t>
        </r>
      </text>
    </comment>
  </commentList>
</comments>
</file>

<file path=xl/sharedStrings.xml><?xml version="1.0" encoding="utf-8"?>
<sst xmlns="http://schemas.openxmlformats.org/spreadsheetml/2006/main" count="1617" uniqueCount="631">
  <si>
    <t>DCF Office of Domestic Violence (ODV)</t>
  </si>
  <si>
    <t>Directions on Completing the Cost Allocation Plan and Methodology</t>
  </si>
  <si>
    <t>Additional documents to include with your agency's DVS budget</t>
  </si>
  <si>
    <t>Provider Name:</t>
  </si>
  <si>
    <t>Contract #:</t>
  </si>
  <si>
    <t>Description</t>
  </si>
  <si>
    <t xml:space="preserve">Total </t>
  </si>
  <si>
    <t>In Kind Match Budget</t>
  </si>
  <si>
    <t>Match Funding Source   (i.e. state, local, county or private ONLY)</t>
  </si>
  <si>
    <t>FVPSA In Kind Match Amount</t>
  </si>
  <si>
    <t>Cash Match Budget</t>
  </si>
  <si>
    <t>DVTF Cash Match Amount</t>
  </si>
  <si>
    <t>FVPSA Cash Match Amount</t>
  </si>
  <si>
    <t>Total  Match Expenditures</t>
  </si>
  <si>
    <t xml:space="preserve">In Kind match amounts are included in Total Agency Budget Summary page.  </t>
  </si>
  <si>
    <t>In Kind Match Narrative Justification</t>
  </si>
  <si>
    <t>Attach your  in kind match justification description on a separate page.</t>
  </si>
  <si>
    <t xml:space="preserve">Outline Allocation Methodology </t>
  </si>
  <si>
    <t>Cost allocated to more than one grant shall be supported by a justifiable narrative describing the basis and resulting calculation.</t>
  </si>
  <si>
    <t>Approved by:</t>
  </si>
  <si>
    <t>Match</t>
  </si>
  <si>
    <t>MATCH REQUIRED</t>
  </si>
  <si>
    <t>DCF ODV AWARD</t>
  </si>
  <si>
    <t>DIRECT WAGES/ SALARIES TOTAL</t>
  </si>
  <si>
    <t xml:space="preserve">Direct Wages / Salaries </t>
  </si>
  <si>
    <t>%</t>
  </si>
  <si>
    <t>Amount</t>
  </si>
  <si>
    <t>Percentage</t>
  </si>
  <si>
    <t xml:space="preserve">Example: Advocate </t>
  </si>
  <si>
    <t>Example CEO</t>
  </si>
  <si>
    <t>Total Direct</t>
  </si>
  <si>
    <t>Total Indirect</t>
  </si>
  <si>
    <t>Wages/Salaries Narrative Justification</t>
  </si>
  <si>
    <t>Total DCF ODV Direct Costs</t>
  </si>
  <si>
    <t>CERTIFICATION OF COST ALLOCATION PLAN (CAP) AND METHODOLOGY</t>
  </si>
  <si>
    <t>This is to certify that I have reviewed the cost allocation plan submitted and to the best of my knowledge and belief:</t>
  </si>
  <si>
    <t>1.      All costs included in this CAP and budget to establish cost allocations are allowable costs in accordance with the requirements of the OMB Uniform Guidance- Super Circular 2 CFR 200, and the federal and state awards to which they apply.  Unallowable costs have been adjusted for in allocating costs as indicated in the cost allocation plan.</t>
  </si>
  <si>
    <t>2.      All costs included in this CAP budget  are properly allocable to federal or state awards on the basis of a beneficial or causal relationship between the expenses incurred and the awards to which they are allocated in accordance with applicable requirements.</t>
  </si>
  <si>
    <t>3.      Further, the same costs that have been treated as indirect costs have not been claimed as direct costs.   Similar types of costs have been accounted for consistently.</t>
  </si>
  <si>
    <t xml:space="preserve">Organization Name: </t>
  </si>
  <si>
    <t xml:space="preserve">Date: </t>
  </si>
  <si>
    <t>TANF</t>
  </si>
  <si>
    <t>FVPSA</t>
  </si>
  <si>
    <t>CPI</t>
  </si>
  <si>
    <t>TOTAL DCF ODV Contract</t>
  </si>
  <si>
    <r>
      <t xml:space="preserve">Position Title </t>
    </r>
    <r>
      <rPr>
        <sz val="8"/>
        <rFont val="Arial"/>
        <family val="2"/>
      </rPr>
      <t>(Position Title should be consistent on all grants)</t>
    </r>
  </si>
  <si>
    <t>Lodging</t>
  </si>
  <si>
    <t>Staff Travel Narrative Justification</t>
  </si>
  <si>
    <t>Attach your staff travel narrative justification description on a separate page.</t>
  </si>
  <si>
    <t>Example of staff travel: mileage, hotel, meals, rental cars, air fare, etc.</t>
  </si>
  <si>
    <t xml:space="preserve">1 trip x 2 people x 500 miles @ .44.5 mile </t>
  </si>
  <si>
    <t>2 days - subsistence meal allowance x $36/day x 2 people</t>
  </si>
  <si>
    <t>1 night lodging x $99/night x 2 people</t>
  </si>
  <si>
    <t>TOTAL Trip</t>
  </si>
  <si>
    <t>Breakfast $6.00    Travel before 6:00 a.m. to after 8:00 a.m</t>
  </si>
  <si>
    <t>Lunch $11.00        Travel before 12:00 noon to after 2:00 p.m.</t>
  </si>
  <si>
    <t>Dinner $19.00       Travel before 6:00 p.m. to after 8:00 p.m.</t>
  </si>
  <si>
    <t>The Project Coordinator and the Outreach Specialist will travel to (location) to attend a DV Training Conference</t>
  </si>
  <si>
    <t>The Project Coordinator will make an estimated 25 trips to local outreach sites to provide participant assistance.</t>
  </si>
  <si>
    <r>
      <rPr>
        <b/>
        <sz val="12"/>
        <rFont val="Arial"/>
        <family val="2"/>
      </rPr>
      <t>Subsistence meal rates are as follows:</t>
    </r>
    <r>
      <rPr>
        <sz val="12"/>
        <rFont val="Arial"/>
        <family val="2"/>
      </rPr>
      <t xml:space="preserve"> $36 daily allowance ($6 Breakfast, $11 Lunch, $19 Dinner)</t>
    </r>
  </si>
  <si>
    <t>Hotel rates shall not exceed $175.00.  Amounts above this threshold will require a reasonable justification in writing for approval by your contract manager</t>
  </si>
  <si>
    <r>
      <rPr>
        <b/>
        <sz val="12"/>
        <rFont val="Arial"/>
        <family val="2"/>
      </rPr>
      <t>Rental Car Allowance</t>
    </r>
    <r>
      <rPr>
        <sz val="12"/>
        <rFont val="Arial"/>
        <family val="2"/>
      </rPr>
      <t xml:space="preserve">: </t>
    </r>
  </si>
  <si>
    <t>Child Protection Investigation</t>
  </si>
  <si>
    <t>SECTION A: ACCOUNTING SYSTEM</t>
  </si>
  <si>
    <t>1. Which of the following best describes the agency's accounting system?</t>
  </si>
  <si>
    <t>MANUAL</t>
  </si>
  <si>
    <t>AUTOMATED</t>
  </si>
  <si>
    <t>COMBINATION</t>
  </si>
  <si>
    <t>2. Is the organization's financial management performed in-house (by employed staff) or outsourced with contracted individuals?</t>
  </si>
  <si>
    <t>IN-HOUSE</t>
  </si>
  <si>
    <t>OUTSOURCED/CONTRACTED</t>
  </si>
  <si>
    <t>3. Does the organization have sufficient internal controls in place to establish proper segregation of duties?</t>
  </si>
  <si>
    <t>YES</t>
  </si>
  <si>
    <t>NO</t>
  </si>
  <si>
    <t>4. Does the organization have a current and approved indirect cost rate?</t>
  </si>
  <si>
    <t>5. Does the accounting/financial system include controls to prevent incurring obligations in excess of:</t>
  </si>
  <si>
    <t>a. Total funds available for a grant?</t>
  </si>
  <si>
    <t>b. Total funds available for a budget cost category (e.g. personnel, fringe, etc.)</t>
  </si>
  <si>
    <t>6. Does the accounting system identify the receipt and expenditure of funds separately for each grant or contract?</t>
  </si>
  <si>
    <t>7. Does the accounting system provide for monthly reconciling of funds?</t>
  </si>
  <si>
    <t>8. Does the accounting system provide for the recording of cost sharing/matching for each project, and ensure that documentation is available to support recorded cost sharing/matching?</t>
  </si>
  <si>
    <t>9. Are the individuals responsible for administering grant funds familiar with the current regulations and guidelines on administration, cost principles and audit requirements for federal grants (including 2 C.F.R. 200)?</t>
  </si>
  <si>
    <t>SECTION B: TIME &amp; EFFORT REPORTING</t>
  </si>
  <si>
    <t>1. Do the payroll distribution records maintained for each funded employee include grant by account/project codes?</t>
  </si>
  <si>
    <t>2. Are monthly records maintained for each funded employee to reasonably reflect his/her TOTAL time per reporting period (100%)?</t>
  </si>
  <si>
    <t>3. Are monthly records maintained for each funded employee to account for his/her TOTAL work activities per reporting period (100%)?</t>
  </si>
  <si>
    <t>4. Do the payroll distribution records reflect the total activities for which the employee is compensated across all grant-related and non-grant related activities?</t>
  </si>
  <si>
    <t>5. Does the system support the distribution of salary across multiple activities or cost objectives (for example, effort spent on multiple federal awards, spent on general/administrative activities, vacation, sick leave, leave without pay, etc.)?</t>
  </si>
  <si>
    <t>6. Are time and effort or activity reports completed monthly for each funded employee and validated by at least one supervisor through signature?</t>
  </si>
  <si>
    <t>SECTION C: HISTORY OF PERFORMANCE</t>
  </si>
  <si>
    <t>1. Has the organization ever had a federal award suspended or terminated for non-compliance?</t>
  </si>
  <si>
    <t>NOT SURE</t>
  </si>
  <si>
    <t>SECTION D: FINANCIAL STATEMENTS</t>
  </si>
  <si>
    <t>1. Did the organization have a financial statement audit in its most recent fiscal year?</t>
  </si>
  <si>
    <t>2. If the organization had an audit in its most recent fiscal year, was the auditor's opinion unqualified?</t>
  </si>
  <si>
    <t>SECTION E: CERTIFICATION</t>
  </si>
  <si>
    <t>I certify that the above information is complete and correct to the best of my knowledge. (The individual certifying this form should be familiar with the organization's management and financial systems.)</t>
  </si>
  <si>
    <t>Date:</t>
  </si>
  <si>
    <t>Signature:</t>
  </si>
  <si>
    <t>Enter the Provider Name and Contract Number that you are reporting for on this tab, before moving forward.</t>
  </si>
  <si>
    <t>TANF Costs</t>
  </si>
  <si>
    <t>FVPSA Costs</t>
  </si>
  <si>
    <t>CPI Costs</t>
  </si>
  <si>
    <t>ARP Funds</t>
  </si>
  <si>
    <t>Printer/Copier leases</t>
  </si>
  <si>
    <t>Accounting/Auditing Services</t>
  </si>
  <si>
    <t>Click here to return to DCF-ODV Budget Summary Page</t>
  </si>
  <si>
    <t>Note the documents that must be submitted when the budget workbook has been completed and ready to return to the Department.</t>
  </si>
  <si>
    <t>Special Notations for Travel Expenses</t>
  </si>
  <si>
    <t>Read all instructions on the Cost Allocation Instructions tab.</t>
  </si>
  <si>
    <t>Complete the Cost Allocation plan procedures tab.</t>
  </si>
  <si>
    <t>Computer purchases</t>
  </si>
  <si>
    <t>Printer purchases</t>
  </si>
  <si>
    <t>Insert your agency's cost allocation plan procedures and methodology below.   Provide a description of the categories of costs as outlined in the tabs of this worksheet.  Provide a statement of de minimus election or description of methodology for allocation of indirect costs (note that % of revenue is not the preferred method). Provide a detailed description of any category of expense (excluding Staffing and Indirect) that comprise 15% or more of the total budget for that program.  Details must include how other funding sources outside of DCF-ODV will be utilized and kept seperate.</t>
  </si>
  <si>
    <t>*   Please read the certification of cost allocation plan carefully.</t>
  </si>
  <si>
    <t>Tab 1 - Cost Allocation Instructions</t>
  </si>
  <si>
    <t>Complete the In-Kind and Match Narrative tab with details on funds outlined in the chart.</t>
  </si>
  <si>
    <t>Tab 2 - Cost Allocation Plan Procedures</t>
  </si>
  <si>
    <t>Tab 3 - Certification - Cost Allocation</t>
  </si>
  <si>
    <t>Tab 4 - Fiscal Risk Assessment</t>
  </si>
  <si>
    <t xml:space="preserve">Enter the Direct Travel expense by position or expense type (i.e. lodging, mileage, per diem). </t>
  </si>
  <si>
    <t>Enter the % allocation of the direct expenses to the grant.</t>
  </si>
  <si>
    <t>Water Cooler</t>
  </si>
  <si>
    <t>Outsourced Security Guards</t>
  </si>
  <si>
    <t>Computer Network Maintenance/Support</t>
  </si>
  <si>
    <t>Professional Advancement Training for Staff and Management</t>
  </si>
  <si>
    <t>Translation Services</t>
  </si>
  <si>
    <t>Approved Date:</t>
  </si>
  <si>
    <t>Example: Liability</t>
  </si>
  <si>
    <t>Example: Shelter Vehicle</t>
  </si>
  <si>
    <t>Example: Rental Assistance</t>
  </si>
  <si>
    <t xml:space="preserve">Family Violence Prevention and Services Act </t>
  </si>
  <si>
    <t>Temporary Assistance for Needy Families</t>
  </si>
  <si>
    <t>CFO</t>
  </si>
  <si>
    <t>Office Manager</t>
  </si>
  <si>
    <t>Position Title</t>
  </si>
  <si>
    <t>Position 1</t>
  </si>
  <si>
    <t>Position 2</t>
  </si>
  <si>
    <t>Position 3</t>
  </si>
  <si>
    <t>Position 4</t>
  </si>
  <si>
    <t>Position 5</t>
  </si>
  <si>
    <t>Agency</t>
  </si>
  <si>
    <t>Effective Date:</t>
  </si>
  <si>
    <t>Indicate percentages each position is BUDGETED for each fund source</t>
  </si>
  <si>
    <t>Indirect</t>
  </si>
  <si>
    <t>List Allocation Basis For Each Allocated Position</t>
  </si>
  <si>
    <t>President &amp; CEO</t>
  </si>
  <si>
    <t>List of Positions to be funded with DVS award (Vacant and Filled)</t>
  </si>
  <si>
    <t>Note - List ONLY DCF funded positions</t>
  </si>
  <si>
    <t>SAMPLE: Position 1</t>
  </si>
  <si>
    <t>No</t>
  </si>
  <si>
    <t>(7/1/24 - 10/31/24)</t>
  </si>
  <si>
    <t>Timeframe when allocations need adjusted</t>
  </si>
  <si>
    <t>Non DCF %</t>
  </si>
  <si>
    <t>TOTAL WAGES/ SALARIES</t>
  </si>
  <si>
    <t>This tab does NOT link to anything</t>
  </si>
  <si>
    <t xml:space="preserve">Executive Director's /CEO Signature : </t>
  </si>
  <si>
    <t>Cash donations fund this position</t>
  </si>
  <si>
    <t>FICA (7.65%)</t>
  </si>
  <si>
    <t>Retirement  (7%)</t>
  </si>
  <si>
    <t xml:space="preserve">Health Insurance </t>
  </si>
  <si>
    <t>Dental Insurance</t>
  </si>
  <si>
    <t>Disability/ Life Insurance</t>
  </si>
  <si>
    <t>Workers Comp ( 1.43 %)</t>
  </si>
  <si>
    <t>Unemployment Tax</t>
  </si>
  <si>
    <t>AGENCY will meet the match requirements with cash donations from sources such as ____________________________. that will fund the _______________________.</t>
  </si>
  <si>
    <t>AGENCY will meet the match requirements with cash donation that ____________________________________________</t>
  </si>
  <si>
    <t>STAFF NAME - JOB TITLE</t>
  </si>
  <si>
    <t>AGENCY</t>
  </si>
  <si>
    <t>AGENCY will use this position for these MATCH funds</t>
  </si>
  <si>
    <t>STATE TRUST</t>
  </si>
  <si>
    <t>SAMPLE:  If AGENCY is using a funded staff as MATCH here is a chart to explain the breakdown:</t>
  </si>
  <si>
    <t>TOTAL Required MATCH per DCF Contract</t>
  </si>
  <si>
    <t>= fields you enter</t>
  </si>
  <si>
    <t>Balancing figures</t>
  </si>
  <si>
    <t>STATE Family Trust</t>
  </si>
  <si>
    <t>INDIRECT WAGES/ SALARIES TOTAL</t>
  </si>
  <si>
    <t xml:space="preserve">In-Direct Wages / Salaries </t>
  </si>
  <si>
    <t>CPI Costs                            ( DIRECT )</t>
  </si>
  <si>
    <t>FVPSA Costs                  ( DIRECT )</t>
  </si>
  <si>
    <t>TANF Costs                         ( DIRECT )</t>
  </si>
  <si>
    <t>Total DIRECT Wages booked to ODV</t>
  </si>
  <si>
    <t>Total INDIRECT Wages booked to ODV</t>
  </si>
  <si>
    <t>Total Wages booked to ODV</t>
  </si>
  <si>
    <t>Example: ACCOUNTING</t>
  </si>
  <si>
    <t>TANF %</t>
  </si>
  <si>
    <t>FVPSA %</t>
  </si>
  <si>
    <t>CPI %</t>
  </si>
  <si>
    <t>ARP Funds %</t>
  </si>
  <si>
    <t>Total DCF ODV Indirect Costs</t>
  </si>
  <si>
    <t>TOTAL FRINGE BENEFITS</t>
  </si>
  <si>
    <t>DIRECT FRINGE BENEFITS TOTAL</t>
  </si>
  <si>
    <t>INDIRECT FRINGE BENEFITS TOTAL</t>
  </si>
  <si>
    <t>In-Direct Fringe Benefits</t>
  </si>
  <si>
    <t>Direct Fringe Benefits</t>
  </si>
  <si>
    <t xml:space="preserve"> WAGES/ SALARIES    (Direct)</t>
  </si>
  <si>
    <t>WAGES/ SALARIES    (Indirect)</t>
  </si>
  <si>
    <t>FRINGE BENEFITS  (Direct)</t>
  </si>
  <si>
    <t>FRINGE BENEFITS   (Indirect)</t>
  </si>
  <si>
    <t>Total DIRECT Fringe booked to ODV</t>
  </si>
  <si>
    <t>Total INDIRECT Fringe booked to ODV</t>
  </si>
  <si>
    <t>Total FRINGE BENEFITS booked to ODV</t>
  </si>
  <si>
    <t>TOTAL Indirect allowable per funding source</t>
  </si>
  <si>
    <t>TOTAL Indirect booked</t>
  </si>
  <si>
    <t>REMAINING Indirect booked</t>
  </si>
  <si>
    <t>B. Fringe Benefits (Direct)</t>
  </si>
  <si>
    <t>SS/Medicare</t>
  </si>
  <si>
    <t>Retirement</t>
  </si>
  <si>
    <t>Health Insurance</t>
  </si>
  <si>
    <t>Short / Long / Life Insurance</t>
  </si>
  <si>
    <t>Workers Compensation</t>
  </si>
  <si>
    <t>Total Benefits Amount</t>
  </si>
  <si>
    <t>B. Fringe Benefits (Indirect)</t>
  </si>
  <si>
    <t>Occupancy (Direct)</t>
  </si>
  <si>
    <t>Throughout the year if each staff's allocations need to be adjusted, insert lines as seen in LINES 7, 8, 9 on PERSONNEL ALLOCATIONS tab. Provide timeframe and % to each funding source.</t>
  </si>
  <si>
    <t>PERSONNEL ALLOCATIONS will serve as the BUDGET justification for BOTH Wages/Salaries &amp; FRINGE as % for your staff should be the same.</t>
  </si>
  <si>
    <r>
      <t xml:space="preserve">Directions:  Enter information into WHITE CELLS ONLY on each Staff.  Enter the Position Title, Total Annual Benefits.   Enter FULL AMOUNT of each staff FRINGE BENEFITS regardless of what is being funded by DCF.   </t>
    </r>
    <r>
      <rPr>
        <b/>
        <sz val="14"/>
        <color rgb="FF0000FF"/>
        <rFont val="Arial"/>
        <family val="2"/>
      </rPr>
      <t>ONLY list positions being funded with DCF ODV funding.</t>
    </r>
  </si>
  <si>
    <t>Fringe Benefits Narrative Justification</t>
  </si>
  <si>
    <t>Utilities - cable</t>
  </si>
  <si>
    <t>Utilities - Water</t>
  </si>
  <si>
    <t>Utilities - waste</t>
  </si>
  <si>
    <t>Lawn Maintenance</t>
  </si>
  <si>
    <t>Pest control</t>
  </si>
  <si>
    <t>Phone System</t>
  </si>
  <si>
    <t>Refrigerator Maintenance</t>
  </si>
  <si>
    <t>Total DIRECT Occupancy booked to ODV</t>
  </si>
  <si>
    <t>Total INDIRECT Occupancy booked to ODV</t>
  </si>
  <si>
    <t>Occupancy    (Indirect)</t>
  </si>
  <si>
    <t>Example: Rent</t>
  </si>
  <si>
    <t>Example: Utilities</t>
  </si>
  <si>
    <t>Total OCCUPANCY booked to ODV</t>
  </si>
  <si>
    <t xml:space="preserve">Repairs </t>
  </si>
  <si>
    <t>Sanitation cleaning</t>
  </si>
  <si>
    <t>Accounting software contracts</t>
  </si>
  <si>
    <t>•</t>
  </si>
  <si>
    <t>Utilities - electricity</t>
  </si>
  <si>
    <t>Housing Funds                 ( DIRECT)</t>
  </si>
  <si>
    <t>Housing Funds</t>
  </si>
  <si>
    <t>Housing Funds %</t>
  </si>
  <si>
    <t>Housing Advocate</t>
  </si>
  <si>
    <t>Telephone Expense- land</t>
  </si>
  <si>
    <t>Telephone Expense- mobile</t>
  </si>
  <si>
    <t>TOTAL  Expense</t>
  </si>
  <si>
    <t>INDIRECT TOTAL</t>
  </si>
  <si>
    <t>DIRECT  TOTAL</t>
  </si>
  <si>
    <t>General Insurance</t>
  </si>
  <si>
    <t>Property Insurance</t>
  </si>
  <si>
    <t>Auto Insurance</t>
  </si>
  <si>
    <t>D&amp;O Insurance</t>
  </si>
  <si>
    <t>Flood Insurance</t>
  </si>
  <si>
    <t>Wind Insurance</t>
  </si>
  <si>
    <t>Utilities - recycling</t>
  </si>
  <si>
    <t>Utilities - propane</t>
  </si>
  <si>
    <t>Insurance (Direct)</t>
  </si>
  <si>
    <t>Insurance    (Indirect)</t>
  </si>
  <si>
    <t>Total DIRECT Insurance booked to ODV</t>
  </si>
  <si>
    <t>Total INSURANCE booked to ODV</t>
  </si>
  <si>
    <r>
      <t xml:space="preserve">Provide a description of anticipated costs that will be applied to the "Insurance" tab.  Some examples of insurance costs could be auto, general liability, professional liability, and workman's comp.  </t>
    </r>
    <r>
      <rPr>
        <b/>
        <sz val="11"/>
        <color theme="8" tint="-0.249977111117893"/>
        <rFont val="Arial"/>
        <family val="2"/>
      </rPr>
      <t>PLEASE NOTE:</t>
    </r>
    <r>
      <rPr>
        <sz val="11"/>
        <color theme="8" tint="-0.249977111117893"/>
        <rFont val="Arial"/>
        <family val="2"/>
      </rPr>
      <t xml:space="preserve"> all health insurance costs should be included on your fringe benefits tab.</t>
    </r>
  </si>
  <si>
    <r>
      <t xml:space="preserve">Directions:  Enter information into WHITE CELLS ONLY on each applicable category line item.  Enter the Position Title, Total Annual Salary, Indirect salary if there is any &amp; Direct Salary.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</si>
  <si>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Position Title, Total Annual Benefits &amp; Direct Benefits.   Enter the % allocation of the Indirect / direct expenses to the grant.     </t>
    </r>
    <r>
      <rPr>
        <b/>
        <sz val="14"/>
        <color rgb="FF0000FF"/>
        <rFont val="Arial"/>
        <family val="2"/>
      </rPr>
      <t>ONLY list positions being funded with DCF ODV funding.</t>
    </r>
  </si>
  <si>
    <r>
      <t xml:space="preserve">Directions:  Enter information into WHITE CELLS ONLY on each applicable category line item.  Enter the TOTAL Direct &amp; Indirect Occupancy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</si>
  <si>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Insurance Expense.   Enter the % allocation of the Indirect / direct expenses to the grant.     </t>
    </r>
    <r>
      <rPr>
        <b/>
        <sz val="14"/>
        <color rgb="FF0000FF"/>
        <rFont val="Arial"/>
        <family val="2"/>
      </rPr>
      <t>ONLY list expenses being funded with DCF ODV funding.</t>
    </r>
  </si>
  <si>
    <r>
      <t xml:space="preserve">Directions:  Enter information into WHITE CELLS ONLY on each applicable category line item.  Enter the TOTAL Direct &amp; Indirect Office Expense.   Enter the % allocation of the Indirect / direct expenses to the grant.     </t>
    </r>
    <r>
      <rPr>
        <b/>
        <sz val="14"/>
        <color rgb="FF0000FF"/>
        <rFont val="Arial"/>
        <family val="2"/>
      </rPr>
      <t>ONLY list expenses being funded with DCF ODV funding.</t>
    </r>
  </si>
  <si>
    <t>Office Expenses (Direct)</t>
  </si>
  <si>
    <t>Office Expenses (Indirect)</t>
  </si>
  <si>
    <t>Total DIRECT Office Expenses booked to ODV</t>
  </si>
  <si>
    <t>Office supplies</t>
  </si>
  <si>
    <t>Printing expenses</t>
  </si>
  <si>
    <t>Postage expenses</t>
  </si>
  <si>
    <t>Example: Copier contract</t>
  </si>
  <si>
    <t>Example: Office Supplies</t>
  </si>
  <si>
    <t>Total INDIRECT Insurance booked to ODV</t>
  </si>
  <si>
    <t>Total INDIRECT Office Expenses booked to ODV</t>
  </si>
  <si>
    <t>Total OFFICE EXPENSES booked to ODV</t>
  </si>
  <si>
    <t>Travel &amp; Training (Direct)</t>
  </si>
  <si>
    <t>Example: Advocate -lodging</t>
  </si>
  <si>
    <t>Example: Advocate -air flights</t>
  </si>
  <si>
    <t>Air Flights</t>
  </si>
  <si>
    <t>Training registration</t>
  </si>
  <si>
    <t>Meals at trainings</t>
  </si>
  <si>
    <t>Total DIRECT Travel &amp; Training Expenses booked to ODV</t>
  </si>
  <si>
    <t>Travel &amp; Training (Indirect)</t>
  </si>
  <si>
    <t>Total INDIRECT Travel &amp; Training Expenses booked to ODV</t>
  </si>
  <si>
    <t>Total TRAVEL &amp; TRAINING booked to ODV</t>
  </si>
  <si>
    <r>
      <t xml:space="preserve">Directions:  Enter information into WHITE CELLS ONLY on each applicable category line item.  Enter the TOTAL Direct &amp; Indirect Travel &amp; Training Expense.  Enter the Direct Travel expense by position or expense type (i.e. lodging, mileage, per diem),.   Enter the % allocation of the Indirect / direct expenses to the grant.     </t>
    </r>
    <r>
      <rPr>
        <b/>
        <sz val="14"/>
        <color rgb="FF0000FF"/>
        <rFont val="Arial"/>
        <family val="2"/>
      </rPr>
      <t>ONLY list expenses being funded with DCF ODV funding.</t>
    </r>
  </si>
  <si>
    <t>State Funded Family Violence Prevention Services</t>
  </si>
  <si>
    <t>DVTF &amp; GR</t>
  </si>
  <si>
    <t>STATE GR</t>
  </si>
  <si>
    <r>
      <t>1. Enter funding amounts into</t>
    </r>
    <r>
      <rPr>
        <b/>
        <sz val="12"/>
        <rFont val="Arial"/>
        <family val="2"/>
      </rPr>
      <t xml:space="preserve"> WHITE CELLS ONLY</t>
    </r>
    <r>
      <rPr>
        <sz val="12"/>
        <rFont val="Arial"/>
        <family val="2"/>
      </rPr>
      <t xml:space="preserve"> on DCF ODV AWARD line.</t>
    </r>
  </si>
  <si>
    <r>
      <t>2. Enter DVTF MATCH amount into</t>
    </r>
    <r>
      <rPr>
        <b/>
        <sz val="12"/>
        <rFont val="Arial"/>
        <family val="2"/>
      </rPr>
      <t xml:space="preserve"> WHITE CELLS ONLY</t>
    </r>
    <r>
      <rPr>
        <sz val="12"/>
        <rFont val="Arial"/>
        <family val="2"/>
      </rPr>
      <t xml:space="preserve"> on MATCH REQUIRED line.</t>
    </r>
  </si>
  <si>
    <t xml:space="preserve">3. Enter DIRECT expenses on top section of each category and INDIRECT expenses on the bottom of each category. </t>
  </si>
  <si>
    <t xml:space="preserve">4. Follow the instructions listed for each category as they are included as tabs in this workbook.  </t>
  </si>
  <si>
    <t>5. Include your justification narrative for each category item, as they are included as tabs in this workbook.</t>
  </si>
  <si>
    <t>Example: Computer</t>
  </si>
  <si>
    <t>Example: Desk</t>
  </si>
  <si>
    <t>Desk</t>
  </si>
  <si>
    <t>Servers</t>
  </si>
  <si>
    <t>Technology purchases - with approved TPR</t>
  </si>
  <si>
    <t>Appliances</t>
  </si>
  <si>
    <r>
      <t xml:space="preserve">Directions:  Enter information into WHITE CELLS ONLY on each applicable category line item.  Enter the TOTAL Direct &amp; Indirect Technology &amp; Equipment Expense.  Enter the expense type (i.e. computers, servers, technology purchases- with approved TPR, desks, appliances etc.).   Enter the % allocation of the Indirect / direct expenses to the grant.     </t>
    </r>
    <r>
      <rPr>
        <b/>
        <sz val="14"/>
        <color rgb="FF0000FF"/>
        <rFont val="Arial"/>
        <family val="2"/>
      </rPr>
      <t>ONLY list expenses being funded with DCF ODV funding.</t>
    </r>
  </si>
  <si>
    <t>Technology &amp; Equipment (Direct)</t>
  </si>
  <si>
    <t>Technology &amp; Equipment (Indirect)</t>
  </si>
  <si>
    <t>Total INDIRECT Technology &amp; Equipment Expenses booked to ODV</t>
  </si>
  <si>
    <t>Total TECHNOLOGY &amp; EQUIPMENT booked to ODV</t>
  </si>
  <si>
    <t>ARP Funds                         ( DIRECT)</t>
  </si>
  <si>
    <t>Kennel expenses</t>
  </si>
  <si>
    <t>Parking lot paving</t>
  </si>
  <si>
    <t>Website Development</t>
  </si>
  <si>
    <t>IT Support Services</t>
  </si>
  <si>
    <t>Car rentals</t>
  </si>
  <si>
    <t>Mileage to trainings</t>
  </si>
  <si>
    <t>Mileage around town for outreach/clients</t>
  </si>
  <si>
    <r>
      <t xml:space="preserve">Directions:  Enter information into WHITE CELLS ONLY on each applicable category line item.  Enter the TOTAL Direct &amp; Indirect Participant Program Services Expense.  Enter the % allocation of the Indirect / direct expenses to the grant.     </t>
    </r>
    <r>
      <rPr>
        <b/>
        <sz val="14"/>
        <color rgb="FF0000FF"/>
        <rFont val="Arial"/>
        <family val="2"/>
      </rPr>
      <t>ONLY list expenses being funded with DCF ODV funding.</t>
    </r>
  </si>
  <si>
    <t>Participant Program Services (Direct)</t>
  </si>
  <si>
    <t>Participant Program Services (Indirect)</t>
  </si>
  <si>
    <t>Total DIRECT Participant Program Services Expenses booked to ODV</t>
  </si>
  <si>
    <t>Total INDIRECT Participant Program Services Expenses booked to ODV</t>
  </si>
  <si>
    <t>Total PARTICIPANT PROGRAM SERVICES booked to ODV</t>
  </si>
  <si>
    <t>Victim Assistance</t>
  </si>
  <si>
    <t>Provide a description of anticipated costs that will be applied to the "Technology &amp; Equipment" tab.  Some examples of equipment purchases could include, computers, desks, appliances, and servers.  PLEASE keep in mind that a Tangible Property Request (TPR) must be completed for all technology related purchases regardless of the cost to those items.</t>
  </si>
  <si>
    <t>Childcare cost</t>
  </si>
  <si>
    <t>Clothing</t>
  </si>
  <si>
    <t>Uber / Lift / Taxi rides</t>
  </si>
  <si>
    <t>Air fare to relocate</t>
  </si>
  <si>
    <t>Office rent w/ lease agreement</t>
  </si>
  <si>
    <t>Storage unit rental space w/ lease agreement</t>
  </si>
  <si>
    <t>Contracted Services  (Direct)</t>
  </si>
  <si>
    <t>Contracted Services  (Indirect)</t>
  </si>
  <si>
    <r>
      <t xml:space="preserve">Directions:  Enter information into WHITE CELLS ONLY on each applicable category line item.  Enter the TOTAL Direct &amp; Indirect Contracted Services Expense.  Enter the % allocation of the Indirect / direct expenses to the grant.     </t>
    </r>
    <r>
      <rPr>
        <b/>
        <sz val="14"/>
        <color rgb="FF0000FF"/>
        <rFont val="Arial"/>
        <family val="2"/>
      </rPr>
      <t>ONLY list expenses being funded with DCF ODV funding.</t>
    </r>
  </si>
  <si>
    <t>Plumbing repairs</t>
  </si>
  <si>
    <t>Total DIRECT Contracted Services Expenses booked to ODV</t>
  </si>
  <si>
    <t>Total INDIRECT Contracted Services Expenses booked to ODV</t>
  </si>
  <si>
    <t>Total CONTRACTED SERVICES booked to ODV</t>
  </si>
  <si>
    <t>Example:</t>
  </si>
  <si>
    <t>Example: Audit Services</t>
  </si>
  <si>
    <t>Provide a description of anticipated costs that will be applied to the "Contracted Services" tab.  Examples of items that would be considered contracted services for this budget category: Year End Auditing Services</t>
  </si>
  <si>
    <t>Revenue for State DVTF :</t>
  </si>
  <si>
    <t>Expenses for State DVTF:</t>
  </si>
  <si>
    <t>Balancing line</t>
  </si>
  <si>
    <t>A. Wages/Salaries</t>
  </si>
  <si>
    <t>B. Fringe Benefits</t>
  </si>
  <si>
    <t>C. Occupancy</t>
  </si>
  <si>
    <t>D. Insurance</t>
  </si>
  <si>
    <t>E. Office Expenses</t>
  </si>
  <si>
    <t>F. Travel &amp; Training</t>
  </si>
  <si>
    <t>G. Technology &amp; Equipment</t>
  </si>
  <si>
    <t>H. Participant Program Services</t>
  </si>
  <si>
    <t>I. Contracted Services</t>
  </si>
  <si>
    <t>Supportive Housing Initiative</t>
  </si>
  <si>
    <t xml:space="preserve">Insert your agency's cost allocation plan procedures on the "Cost Allocation Plan Procedures" tab of this workbook.  The cost allocation plan procedures should describe how your agency derives at each program and shared cost and methods to allocate those costs (i.e. personnel costs, travel cost, rental or use of space, etc).  Examples of cost allocation procedures and methodologies are included in the application as a guide.  However each agency should use the cost allocation procedures and methodologies that best fits within your agency's structure. </t>
  </si>
  <si>
    <t>6. Hide Funding sources that are not applicable to your Agency</t>
  </si>
  <si>
    <t>(11/1/24 - 1/31/25)</t>
  </si>
  <si>
    <t>(2/1/25 - 6/30/25)</t>
  </si>
  <si>
    <t>vacancy position</t>
  </si>
  <si>
    <r>
      <t xml:space="preserve">Enter the Provider/Agency name and Contract number on the first tab "Cost Allocation Instructions".  </t>
    </r>
    <r>
      <rPr>
        <b/>
        <u/>
        <sz val="11"/>
        <color theme="1"/>
        <rFont val="Calibri"/>
        <family val="2"/>
        <scheme val="minor"/>
      </rPr>
      <t>This data will auto populate all the other tabs as needed.</t>
    </r>
  </si>
  <si>
    <t>Name of Executive Director/CEO:</t>
  </si>
  <si>
    <t>Title of Executive Director/CEO:</t>
  </si>
  <si>
    <r>
      <rPr>
        <b/>
        <sz val="14"/>
        <color indexed="10"/>
        <rFont val="Arial"/>
        <family val="2"/>
      </rPr>
      <t>*</t>
    </r>
    <r>
      <rPr>
        <sz val="14"/>
        <color indexed="10"/>
        <rFont val="Arial"/>
        <family val="2"/>
      </rPr>
      <t xml:space="preserve">   A copy of your agency’s timesheet must be included as an attachment to this budget</t>
    </r>
    <r>
      <rPr>
        <sz val="14"/>
        <color rgb="FFFF0000"/>
        <rFont val="Arial"/>
        <family val="2"/>
      </rPr>
      <t>, showing the % allocations per funding source.</t>
    </r>
  </si>
  <si>
    <r>
      <rPr>
        <b/>
        <sz val="14"/>
        <color indexed="10"/>
        <rFont val="Arial"/>
        <family val="2"/>
      </rPr>
      <t>*</t>
    </r>
    <r>
      <rPr>
        <sz val="14"/>
        <color indexed="10"/>
        <rFont val="Arial"/>
        <family val="2"/>
      </rPr>
      <t xml:space="preserve">   A copy of your agency’s organizational chart must be included as an attachment to this budget</t>
    </r>
    <r>
      <rPr>
        <sz val="14"/>
        <color rgb="FFFF0000"/>
        <rFont val="Arial"/>
        <family val="2"/>
      </rPr>
      <t>.</t>
    </r>
  </si>
  <si>
    <r>
      <rPr>
        <b/>
        <sz val="14"/>
        <color indexed="10"/>
        <rFont val="Arial"/>
        <family val="2"/>
      </rPr>
      <t>*</t>
    </r>
    <r>
      <rPr>
        <sz val="14"/>
        <color indexed="10"/>
        <rFont val="Arial"/>
        <family val="2"/>
      </rPr>
      <t xml:space="preserve">   Signature of the Executive Director/CEO is required on the Certification -</t>
    </r>
    <r>
      <rPr>
        <b/>
        <u/>
        <sz val="14"/>
        <color rgb="FFFF0000"/>
        <rFont val="Arial"/>
        <family val="2"/>
      </rPr>
      <t xml:space="preserve"> Cost Allocation </t>
    </r>
    <r>
      <rPr>
        <sz val="14"/>
        <color indexed="10"/>
        <rFont val="Arial"/>
        <family val="2"/>
      </rPr>
      <t xml:space="preserve">and the </t>
    </r>
    <r>
      <rPr>
        <b/>
        <u/>
        <sz val="14"/>
        <color rgb="FFFF0000"/>
        <rFont val="Arial"/>
        <family val="2"/>
      </rPr>
      <t>Fiscal Risk Assessment</t>
    </r>
    <r>
      <rPr>
        <sz val="14"/>
        <color indexed="10"/>
        <rFont val="Arial"/>
        <family val="2"/>
      </rPr>
      <t xml:space="preserve"> tab of this workbook.</t>
    </r>
  </si>
  <si>
    <t xml:space="preserve">Enter in Agency DCF Award and MATCH on the WHITE CELLS  of this page.  </t>
  </si>
  <si>
    <t xml:space="preserve"> All information is pulling from individual tabs that must be completed according to the instructions at the top of each tab.</t>
  </si>
  <si>
    <t>Throughout the year if each staff's allocations need to be adjusted, insert lines as seen in SAMPLES LINES 7, 8, 9 on PERSONNEL ALLOCATIONS tab. Provide timeframe and % to each funding source.</t>
  </si>
  <si>
    <r>
      <t xml:space="preserve">Enter information into the WHITE CELLS </t>
    </r>
    <r>
      <rPr>
        <b/>
        <sz val="11"/>
        <color theme="1"/>
        <rFont val="Calibri"/>
        <family val="2"/>
        <scheme val="minor"/>
      </rPr>
      <t>ONLY</t>
    </r>
    <r>
      <rPr>
        <sz val="11"/>
        <color theme="1"/>
        <rFont val="Calibri"/>
        <family val="2"/>
        <scheme val="minor"/>
      </rPr>
      <t xml:space="preserve">, in the in-kind and match dollars anticipated along with the amounts of the budget categories listed on the tab.  </t>
    </r>
  </si>
  <si>
    <t xml:space="preserve">Enter information into WHITE CELLS ONLY on each Staff.  </t>
  </si>
  <si>
    <r>
      <t xml:space="preserve">Enter information into WHITE CELLS ONLY on each position </t>
    </r>
    <r>
      <rPr>
        <b/>
        <sz val="11"/>
        <color theme="1"/>
        <rFont val="Calibri"/>
        <family val="2"/>
        <scheme val="minor"/>
      </rPr>
      <t>being booked to any DCF funding source ONLY.</t>
    </r>
  </si>
  <si>
    <r>
      <t xml:space="preserve">Enter the Position Title, Total Annual Benefits.   Enter FULL AMOUNT of each staff FRINGE BENEFITS regardless of what is being funded by DCF.   </t>
    </r>
    <r>
      <rPr>
        <b/>
        <sz val="11"/>
        <color theme="1"/>
        <rFont val="Calibri"/>
        <family val="2"/>
        <scheme val="minor"/>
      </rPr>
      <t>ONLY list positions being funded with DCF ODV funding.</t>
    </r>
  </si>
  <si>
    <t>TOTAL Benefit Amount</t>
  </si>
  <si>
    <t>Column P is a double check so that TOTAL Benefits = column C thru N</t>
  </si>
  <si>
    <t>HELPFUL:  Positions should be booked the same % or less for WAGES_SALARIES &amp; FRINGE BENEFITS</t>
  </si>
  <si>
    <t>SAMPLE: Housing Advocate</t>
  </si>
  <si>
    <t>(7/1/24 - 8/31/24)</t>
  </si>
  <si>
    <t>Budget MOD 1: Increased allocation to draw down funds under TANF, FVPSA all other remained the same</t>
  </si>
  <si>
    <t>(9/1/24 - 4/30/25)</t>
  </si>
  <si>
    <t>(5/1/25 - 6/30/25)</t>
  </si>
  <si>
    <t>LIST DIRECT POSITIONS:</t>
  </si>
  <si>
    <t>LIST INDIRECT POSITIONS:</t>
  </si>
  <si>
    <t>SAMPLE: Position 2</t>
  </si>
  <si>
    <t>(7/1/24 - 12/31/24)</t>
  </si>
  <si>
    <t>(1/1/25 - 2/28/25)</t>
  </si>
  <si>
    <t>(3/1/25 - 6/30/25)</t>
  </si>
  <si>
    <t>Budget MOD 1: Increased allocation to draw down funds under TANF, removed ARP funding</t>
  </si>
  <si>
    <r>
      <rPr>
        <b/>
        <sz val="11"/>
        <color theme="1"/>
        <rFont val="Calibri"/>
        <family val="2"/>
        <scheme val="minor"/>
      </rPr>
      <t xml:space="preserve">Total </t>
    </r>
    <r>
      <rPr>
        <sz val="11"/>
        <color theme="1"/>
        <rFont val="Calibri"/>
        <family val="2"/>
        <scheme val="minor"/>
      </rPr>
      <t>WAGES_SALARIES &amp; FRINGE BENEFITS will automatically populate into DCF-ODV Budget Summary</t>
    </r>
  </si>
  <si>
    <r>
      <t xml:space="preserve">Enter Position titles, TOTAL Wages/Fringe cost, and the amount that is Indirect for </t>
    </r>
    <r>
      <rPr>
        <b/>
        <sz val="11"/>
        <color theme="1"/>
        <rFont val="Calibri"/>
        <family val="2"/>
        <scheme val="minor"/>
      </rPr>
      <t>ONLY positions being booked to any DCF funding source</t>
    </r>
    <r>
      <rPr>
        <sz val="11"/>
        <color theme="1"/>
        <rFont val="Calibri"/>
        <family val="2"/>
        <scheme val="minor"/>
      </rPr>
      <t xml:space="preserve">. </t>
    </r>
  </si>
  <si>
    <t>If a position is not being booked to any DCF funding source, there is no need to report them on this DCF Budget.</t>
  </si>
  <si>
    <r>
      <t xml:space="preserve">Enter DIRECT position in the top section along with their % </t>
    </r>
    <r>
      <rPr>
        <b/>
        <sz val="11"/>
        <color theme="1"/>
        <rFont val="Calibri"/>
        <family val="2"/>
        <scheme val="minor"/>
      </rPr>
      <t>being booked to each DCF funding source ONLY.</t>
    </r>
  </si>
  <si>
    <r>
      <t xml:space="preserve">Enter INDIRECT position in the bottom section along with their % </t>
    </r>
    <r>
      <rPr>
        <b/>
        <sz val="11"/>
        <color theme="1"/>
        <rFont val="Calibri"/>
        <family val="2"/>
        <scheme val="minor"/>
      </rPr>
      <t>being booked to each DCF funding source ONLY.</t>
    </r>
  </si>
  <si>
    <r>
      <rPr>
        <b/>
        <sz val="11"/>
        <color theme="1"/>
        <rFont val="Calibri"/>
        <family val="2"/>
        <scheme val="minor"/>
      </rPr>
      <t xml:space="preserve">Total INDIRECT </t>
    </r>
    <r>
      <rPr>
        <sz val="11"/>
        <color theme="1"/>
        <rFont val="Calibri"/>
        <family val="2"/>
        <scheme val="minor"/>
      </rPr>
      <t>WAGES_SALARIES &amp; FRINGE BENEFITS will automatically populate into DCF-ODV Budget Summary INDIRECT section.  Please use this section to keep inline with the 10% allowable per funding source.</t>
    </r>
  </si>
  <si>
    <t>For BUDGET MODIFICATIONS:</t>
  </si>
  <si>
    <t>Provide 1st timeframe along with 1st allocation %.</t>
  </si>
  <si>
    <t>Provide new timeframe and new % to each funding source.</t>
  </si>
  <si>
    <t>Enter information into WHITE CELLS ONLY on this page.</t>
  </si>
  <si>
    <r>
      <t xml:space="preserve">Enter expense item, TOTAL cost, and the amount that is being booked to Indirect. </t>
    </r>
    <r>
      <rPr>
        <b/>
        <sz val="11"/>
        <color theme="1"/>
        <rFont val="Calibri"/>
        <family val="2"/>
        <scheme val="minor"/>
      </rPr>
      <t>ONLY record expenses being booked to any DCF funding source</t>
    </r>
    <r>
      <rPr>
        <sz val="11"/>
        <color theme="1"/>
        <rFont val="Calibri"/>
        <family val="2"/>
        <scheme val="minor"/>
      </rPr>
      <t xml:space="preserve">. </t>
    </r>
  </si>
  <si>
    <t>If a expense is not being booked to any DCF funding source, there is no need to report them on this DCF Budget.</t>
  </si>
  <si>
    <r>
      <t xml:space="preserve">Enter DIRECT cost in the top section along with their % </t>
    </r>
    <r>
      <rPr>
        <b/>
        <sz val="11"/>
        <color theme="1"/>
        <rFont val="Calibri"/>
        <family val="2"/>
        <scheme val="minor"/>
      </rPr>
      <t>being booked to each DCF funding source ONLY.</t>
    </r>
  </si>
  <si>
    <r>
      <t xml:space="preserve">Enter INDIRECT cost in the bottom section along with their % </t>
    </r>
    <r>
      <rPr>
        <b/>
        <sz val="11"/>
        <color theme="1"/>
        <rFont val="Calibri"/>
        <family val="2"/>
        <scheme val="minor"/>
      </rPr>
      <t>being booked to each DCF funding source ONLY.</t>
    </r>
  </si>
  <si>
    <t>When entering expenses, if the expense does not have INDIRECT allocation, then leave it blank and the Column E (which is the DIRECT amount) will automatically populate.</t>
  </si>
  <si>
    <r>
      <rPr>
        <b/>
        <sz val="11"/>
        <color theme="1"/>
        <rFont val="Calibri"/>
        <family val="2"/>
        <scheme val="minor"/>
      </rPr>
      <t xml:space="preserve">Total </t>
    </r>
    <r>
      <rPr>
        <sz val="11"/>
        <color theme="1"/>
        <rFont val="Calibri"/>
        <family val="2"/>
        <scheme val="minor"/>
      </rPr>
      <t>OCCUPANCY will automatically populate into DCF-ODV Budget Summary</t>
    </r>
  </si>
  <si>
    <t>Record each benefit dollar amount in the appropriate column.  Adjust columns headers as needed for your agency.</t>
  </si>
  <si>
    <r>
      <t xml:space="preserve">Enter Position titles, Timeframe of allocation and the total % that is being booked for </t>
    </r>
    <r>
      <rPr>
        <b/>
        <sz val="11"/>
        <color theme="1"/>
        <rFont val="Calibri"/>
        <family val="2"/>
        <scheme val="minor"/>
      </rPr>
      <t>ONLY positions being booked to any DCF funding source</t>
    </r>
    <r>
      <rPr>
        <sz val="11"/>
        <color theme="1"/>
        <rFont val="Calibri"/>
        <family val="2"/>
        <scheme val="minor"/>
      </rPr>
      <t xml:space="preserve">. </t>
    </r>
  </si>
  <si>
    <t>Combine DIRECT &amp; INDIRECT % for any DCF funded position under each funding source.</t>
  </si>
  <si>
    <t>Provide Justification for each staff's personnel allocation adjustment.</t>
  </si>
  <si>
    <r>
      <rPr>
        <b/>
        <sz val="11"/>
        <color theme="1"/>
        <rFont val="Calibri"/>
        <family val="2"/>
        <scheme val="minor"/>
      </rPr>
      <t xml:space="preserve">Total INDIRECT </t>
    </r>
    <r>
      <rPr>
        <sz val="11"/>
        <color theme="1"/>
        <rFont val="Calibri"/>
        <family val="2"/>
        <scheme val="minor"/>
      </rPr>
      <t>OCCUPANCY  will automatically populate into DCF-ODV Budget Summary INDIRECT section.  Please use this section to keep inline with the 10% allowable per funding source.</t>
    </r>
  </si>
  <si>
    <t>When entering the wages/fringe for each position, if the position does not have Indirect cost that pertain to the position then leave it blank and the Column E (which is the DIRECT amount) will automatically populate.</t>
  </si>
  <si>
    <t>Budget MOD 1: Increased allocation to draw down funds as position was open for 2 months</t>
  </si>
  <si>
    <t>Provide a description of anticipated costs that will be applied to the "Occupancy" tab.  PLEASE keep in mind that only RENTAL costs are allowable for space, with agreement documentation to confirm rental of space costs, with beginning and ending dates included in the agreement.</t>
  </si>
  <si>
    <t>Provide a description of anticipated costs that will be applied to the "Office Expenses" tab.   Examples of office expenses included but are not limited to: printer paper, pens, markers, calendars, note pads, staples, tape, scissors, rulers, hand sanitizer, tacks, tissues, cleaning wipes, and folders.</t>
  </si>
  <si>
    <t>Economy Car-Size ONLY, unless traveling with multiple persons or traveling with trainings supplies.  Approval for rental cars outside of economy classification must be pre-approved.</t>
  </si>
  <si>
    <t>Approval for rental cars outside of economy classification must be pre-approved.</t>
  </si>
  <si>
    <r>
      <t xml:space="preserve">Provide a description of anticipated costs that will be applied to the "Travel &amp; Training " tab.   </t>
    </r>
    <r>
      <rPr>
        <b/>
        <sz val="11"/>
        <color theme="8" tint="-0.249977111117893"/>
        <rFont val="Arial"/>
        <family val="2"/>
      </rPr>
      <t>It is highly encouraged that the sample travel authorization and reimbursement forms provided with this agreement are utilized.</t>
    </r>
    <r>
      <rPr>
        <sz val="11"/>
        <color theme="8" tint="-0.249977111117893"/>
        <rFont val="Arial"/>
        <family val="2"/>
      </rPr>
      <t xml:space="preserve">  All travel must be pursuant to Section 112.061, Florida Statutes rules.       All travel authorization and reimbursement forms must be completed and submitted along with reimbursement request forms, detailing out beginning and ending addresses, with mapped mileage printout from google earth, maps, or other authorized online mapping service.</t>
    </r>
  </si>
  <si>
    <t>School Tuition</t>
  </si>
  <si>
    <t>Greyhound Bus tickets to relocate</t>
  </si>
  <si>
    <t>Provide a description of anticipated costs that will be applied to the "Participant Program Services" tab.   Some examples of Participant Program Services are cost related to participants specifically.  Examples may include but are not limited to: food, furniture, relocation assistance, transportation vouchers, vehicle repairs, childcare costs, school tuition costs, and clothing.</t>
  </si>
  <si>
    <t>General Liability Insurance</t>
  </si>
  <si>
    <t>Professional Liability Insurance</t>
  </si>
  <si>
    <t>Umbrella packages</t>
  </si>
  <si>
    <t xml:space="preserve">Auto maintenance </t>
  </si>
  <si>
    <t>A/C Contracts &amp; maintenance</t>
  </si>
  <si>
    <t>Pressure Washing of facility</t>
  </si>
  <si>
    <t>Window cleaning of facility</t>
  </si>
  <si>
    <t>Fire, safety &amp; security contracts</t>
  </si>
  <si>
    <t>Shelter linens</t>
  </si>
  <si>
    <t>Advertising Expenses for direct services</t>
  </si>
  <si>
    <t>Utilities deposits</t>
  </si>
  <si>
    <t>Utilities assistance - water</t>
  </si>
  <si>
    <t>Utilities assistance - gas</t>
  </si>
  <si>
    <t>Utilities assistance - waste/trash</t>
  </si>
  <si>
    <t>TOTAL FTE booked to Housing :</t>
  </si>
  <si>
    <t>A TOTAL of 2 FTE's can be booked to this funding</t>
  </si>
  <si>
    <t>Through Wages_Salaries &amp; Fringe</t>
  </si>
  <si>
    <t>Combination of DIRECT  &amp; INDIRECT positions</t>
  </si>
  <si>
    <t>Provide Narrative to explain</t>
  </si>
  <si>
    <t>1st proposed allocation</t>
  </si>
  <si>
    <t>Rental Assistance (current &amp; Late)</t>
  </si>
  <si>
    <t>Storage units (case by case basis)</t>
  </si>
  <si>
    <t>Mortgage payments (Current &amp; Late)</t>
  </si>
  <si>
    <t>Utilities assistance - electricity</t>
  </si>
  <si>
    <t>Car payment</t>
  </si>
  <si>
    <t>Car insurance</t>
  </si>
  <si>
    <t xml:space="preserve">Vehicle repair </t>
  </si>
  <si>
    <r>
      <t>·</t>
    </r>
    <r>
      <rPr>
        <sz val="7"/>
        <color theme="1"/>
        <rFont val="Times New Roman"/>
        <family val="1"/>
      </rPr>
      <t xml:space="preserve">         </t>
    </r>
    <r>
      <rPr>
        <sz val="11"/>
        <color theme="1"/>
        <rFont val="Arial"/>
        <family val="2"/>
      </rPr>
      <t>Establishing, maintaining, and expanding programs and projects to prevent family violence</t>
    </r>
  </si>
  <si>
    <r>
      <t>·</t>
    </r>
    <r>
      <rPr>
        <sz val="7"/>
        <color theme="1"/>
        <rFont val="Times New Roman"/>
        <family val="1"/>
      </rPr>
      <t xml:space="preserve">         </t>
    </r>
    <r>
      <rPr>
        <sz val="11"/>
        <color theme="1"/>
        <rFont val="Arial"/>
        <family val="2"/>
      </rPr>
      <t>Providing immediate shelter and related assistance for survivors of family violence and their dependents</t>
    </r>
  </si>
  <si>
    <r>
      <t>·</t>
    </r>
    <r>
      <rPr>
        <sz val="7"/>
        <color theme="1"/>
        <rFont val="Times New Roman"/>
        <family val="1"/>
      </rPr>
      <t xml:space="preserve">         </t>
    </r>
    <r>
      <rPr>
        <sz val="11"/>
        <color theme="1"/>
        <rFont val="Arial"/>
        <family val="2"/>
      </rPr>
      <t>Establishing safety plans for the survivors</t>
    </r>
  </si>
  <si>
    <r>
      <t>·</t>
    </r>
    <r>
      <rPr>
        <sz val="7"/>
        <color theme="1"/>
        <rFont val="Times New Roman"/>
        <family val="1"/>
      </rPr>
      <t xml:space="preserve">         </t>
    </r>
    <r>
      <rPr>
        <sz val="11"/>
        <color theme="1"/>
        <rFont val="Arial"/>
        <family val="2"/>
      </rPr>
      <t>Eligible services provided by shelters include:</t>
    </r>
  </si>
  <si>
    <r>
      <t>o</t>
    </r>
    <r>
      <rPr>
        <sz val="7"/>
        <color theme="1"/>
        <rFont val="Times New Roman"/>
        <family val="1"/>
      </rPr>
      <t xml:space="preserve">   </t>
    </r>
    <r>
      <rPr>
        <sz val="11"/>
        <color theme="1"/>
        <rFont val="Arial"/>
        <family val="2"/>
      </rPr>
      <t>Emergency shelter for more than 24 hours</t>
    </r>
  </si>
  <si>
    <r>
      <t>o</t>
    </r>
    <r>
      <rPr>
        <sz val="7"/>
        <color theme="1"/>
        <rFont val="Times New Roman"/>
        <family val="1"/>
      </rPr>
      <t xml:space="preserve">   </t>
    </r>
    <r>
      <rPr>
        <sz val="11"/>
        <color theme="1"/>
        <rFont val="Arial"/>
        <family val="2"/>
      </rPr>
      <t>Non-residential outreach services</t>
    </r>
  </si>
  <si>
    <r>
      <t>o</t>
    </r>
    <r>
      <rPr>
        <sz val="7"/>
        <color theme="1"/>
        <rFont val="Times New Roman"/>
        <family val="1"/>
      </rPr>
      <t xml:space="preserve">   </t>
    </r>
    <r>
      <rPr>
        <sz val="11"/>
        <color theme="1"/>
        <rFont val="Arial"/>
        <family val="2"/>
      </rPr>
      <t>Counseling</t>
    </r>
  </si>
  <si>
    <r>
      <t>o</t>
    </r>
    <r>
      <rPr>
        <sz val="7"/>
        <color theme="1"/>
        <rFont val="Times New Roman"/>
        <family val="1"/>
      </rPr>
      <t xml:space="preserve">   </t>
    </r>
    <r>
      <rPr>
        <sz val="11"/>
        <color theme="1"/>
        <rFont val="Arial"/>
        <family val="2"/>
      </rPr>
      <t>24-Hour Hotline</t>
    </r>
  </si>
  <si>
    <r>
      <t>o</t>
    </r>
    <r>
      <rPr>
        <sz val="7"/>
        <color theme="1"/>
        <rFont val="Times New Roman"/>
        <family val="1"/>
      </rPr>
      <t xml:space="preserve">   </t>
    </r>
    <r>
      <rPr>
        <sz val="11"/>
        <color theme="1"/>
        <rFont val="Arial"/>
        <family val="2"/>
      </rPr>
      <t>Assessment of Children</t>
    </r>
  </si>
  <si>
    <r>
      <t>o</t>
    </r>
    <r>
      <rPr>
        <sz val="7"/>
        <color theme="1"/>
        <rFont val="Times New Roman"/>
        <family val="1"/>
      </rPr>
      <t xml:space="preserve">   </t>
    </r>
    <r>
      <rPr>
        <sz val="11"/>
        <color theme="1"/>
        <rFont val="Arial"/>
        <family val="2"/>
      </rPr>
      <t>Direct Service Information and Referral</t>
    </r>
  </si>
  <si>
    <r>
      <t>o</t>
    </r>
    <r>
      <rPr>
        <sz val="7"/>
        <color theme="1"/>
        <rFont val="Times New Roman"/>
        <family val="1"/>
      </rPr>
      <t xml:space="preserve">   </t>
    </r>
    <r>
      <rPr>
        <sz val="11"/>
        <color theme="1"/>
        <rFont val="Arial"/>
        <family val="2"/>
      </rPr>
      <t>Case (Service) Management</t>
    </r>
  </si>
  <si>
    <r>
      <t>o</t>
    </r>
    <r>
      <rPr>
        <sz val="7"/>
        <color theme="1"/>
        <rFont val="Times New Roman"/>
        <family val="1"/>
      </rPr>
      <t xml:space="preserve">   </t>
    </r>
    <r>
      <rPr>
        <sz val="11"/>
        <color theme="1"/>
        <rFont val="Arial"/>
        <family val="2"/>
      </rPr>
      <t>Community Education</t>
    </r>
  </si>
  <si>
    <r>
      <t>o</t>
    </r>
    <r>
      <rPr>
        <sz val="7"/>
        <color theme="1"/>
        <rFont val="Times New Roman"/>
        <family val="1"/>
      </rPr>
      <t xml:space="preserve">   </t>
    </r>
    <r>
      <rPr>
        <sz val="11"/>
        <color theme="1"/>
        <rFont val="Arial"/>
        <family val="2"/>
      </rPr>
      <t>Professional Training</t>
    </r>
  </si>
  <si>
    <r>
      <t>o</t>
    </r>
    <r>
      <rPr>
        <sz val="7"/>
        <color theme="1"/>
        <rFont val="Times New Roman"/>
        <family val="1"/>
      </rPr>
      <t xml:space="preserve">   </t>
    </r>
    <r>
      <rPr>
        <sz val="11"/>
        <color theme="1"/>
        <rFont val="Arial"/>
        <family val="2"/>
      </rPr>
      <t>Safety Planning</t>
    </r>
  </si>
  <si>
    <t>Positions booked to Housing Funds:</t>
  </si>
  <si>
    <t xml:space="preserve">Accounting </t>
  </si>
  <si>
    <t xml:space="preserve">Title </t>
  </si>
  <si>
    <t>Utilities bills</t>
  </si>
  <si>
    <t>Professional movers to relocate</t>
  </si>
  <si>
    <t>Moving Trucks to relocate</t>
  </si>
  <si>
    <t>Utilities can be  current month and past due</t>
  </si>
  <si>
    <t>Auto oil changes</t>
  </si>
  <si>
    <t>Gas for agency vehicles</t>
  </si>
  <si>
    <t>FTE</t>
  </si>
  <si>
    <t>CEO</t>
  </si>
  <si>
    <t>Occupancy Expense items  (Suggested, not inclusive):</t>
  </si>
  <si>
    <t>Insurance Expense items    (Suggested, not inclusive):</t>
  </si>
  <si>
    <t>Office Expense items  (Suggested, not inclusive):</t>
  </si>
  <si>
    <t>Travel &amp; Training Expense items  (Suggested, not inclusive):</t>
  </si>
  <si>
    <t>Technology &amp; Equipment Expense items  (Suggested, not inclusive):</t>
  </si>
  <si>
    <t>Participant Program Services Expense items  (Suggested, not inclusive):</t>
  </si>
  <si>
    <t>Contracted Services Expense items    (Suggested, not inclusive):</t>
  </si>
  <si>
    <t>Insert and delete rows as you agency needs</t>
  </si>
  <si>
    <t>Suggested, but not inclusive,  expense items that should be booked to this expense category are listed in box to the RIGHT of budget page.</t>
  </si>
  <si>
    <r>
      <rPr>
        <b/>
        <sz val="11"/>
        <color theme="1"/>
        <rFont val="Calibri"/>
        <family val="2"/>
        <scheme val="minor"/>
      </rPr>
      <t xml:space="preserve">Total </t>
    </r>
    <r>
      <rPr>
        <sz val="11"/>
        <color theme="1"/>
        <rFont val="Calibri"/>
        <family val="2"/>
        <scheme val="minor"/>
      </rPr>
      <t>INSURANCE will automatically populate into DCF-ODV Budget Summary</t>
    </r>
  </si>
  <si>
    <r>
      <rPr>
        <b/>
        <sz val="11"/>
        <color theme="1"/>
        <rFont val="Calibri"/>
        <family val="2"/>
        <scheme val="minor"/>
      </rPr>
      <t xml:space="preserve">Total INDIRECT </t>
    </r>
    <r>
      <rPr>
        <sz val="11"/>
        <color theme="1"/>
        <rFont val="Calibri"/>
        <family val="2"/>
        <scheme val="minor"/>
      </rPr>
      <t>INSURANCE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</si>
  <si>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OFFICE EXPENSES will automatically populate into DCF-ODV Budget Summary</t>
    </r>
  </si>
  <si>
    <r>
      <rPr>
        <b/>
        <sz val="11"/>
        <color theme="1"/>
        <rFont val="Calibri"/>
        <family val="2"/>
        <scheme val="minor"/>
      </rPr>
      <t xml:space="preserve">Total INDIRECT </t>
    </r>
    <r>
      <rPr>
        <sz val="11"/>
        <color theme="1"/>
        <rFont val="Calibri"/>
        <family val="2"/>
        <scheme val="minor"/>
      </rPr>
      <t>OFFICE EXPENSES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</si>
  <si>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TRAVEL_TRAINING  will automatically populate into DCF-ODV Budget Summary</t>
    </r>
  </si>
  <si>
    <r>
      <rPr>
        <b/>
        <sz val="11"/>
        <color theme="1"/>
        <rFont val="Calibri"/>
        <family val="2"/>
        <scheme val="minor"/>
      </rPr>
      <t xml:space="preserve">Total INDIRECT </t>
    </r>
    <r>
      <rPr>
        <sz val="11"/>
        <color theme="1"/>
        <rFont val="Calibri"/>
        <family val="2"/>
        <scheme val="minor"/>
      </rPr>
      <t>TRAVEL_TRAINING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</si>
  <si>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TECHNOLOGY_EQUIPMENT  will automatically populate into DCF-ODV Budget Summary</t>
    </r>
  </si>
  <si>
    <r>
      <rPr>
        <b/>
        <sz val="11"/>
        <color theme="1"/>
        <rFont val="Calibri"/>
        <family val="2"/>
        <scheme val="minor"/>
      </rPr>
      <t xml:space="preserve">Total INDIRECT </t>
    </r>
    <r>
      <rPr>
        <sz val="11"/>
        <color theme="1"/>
        <rFont val="Calibri"/>
        <family val="2"/>
        <scheme val="minor"/>
      </rPr>
      <t>TECHNOLOGY_EQUIPMENT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</si>
  <si>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PARTICIPANT PROGRAM SERVICES  will automatically populate into DCF-ODV Budget Summary</t>
    </r>
  </si>
  <si>
    <r>
      <rPr>
        <b/>
        <sz val="11"/>
        <color theme="1"/>
        <rFont val="Calibri"/>
        <family val="2"/>
        <scheme val="minor"/>
      </rPr>
      <t xml:space="preserve">Total INDIRECT </t>
    </r>
    <r>
      <rPr>
        <sz val="11"/>
        <color theme="1"/>
        <rFont val="Calibri"/>
        <family val="2"/>
        <scheme val="minor"/>
      </rPr>
      <t>PARTICIPANT PROGRAM SERVICES  will automatically populate into DCF-ODV Budget Summary INDIRECT section.  Please use this section to keep inline with the 10% allowable per funding source.</t>
    </r>
  </si>
  <si>
    <r>
      <rPr>
        <b/>
        <sz val="11"/>
        <color theme="1"/>
        <rFont val="Calibri"/>
        <family val="2"/>
        <scheme val="minor"/>
      </rPr>
      <t xml:space="preserve">Total </t>
    </r>
    <r>
      <rPr>
        <sz val="11"/>
        <color theme="1"/>
        <rFont val="Calibri"/>
        <family val="2"/>
        <scheme val="minor"/>
      </rPr>
      <t>CONTRACTED SERVICES  will automatically populate into DCF-ODV Budget Summary</t>
    </r>
  </si>
  <si>
    <r>
      <rPr>
        <b/>
        <sz val="11"/>
        <color theme="1"/>
        <rFont val="Calibri"/>
        <family val="2"/>
        <scheme val="minor"/>
      </rPr>
      <t xml:space="preserve">Total INDIRECT </t>
    </r>
    <r>
      <rPr>
        <sz val="11"/>
        <color theme="1"/>
        <rFont val="Calibri"/>
        <family val="2"/>
        <scheme val="minor"/>
      </rPr>
      <t>CONTRACTED SERVICES  will automatically populate into DCF-ODV Budget Summary INDIRECT section.  Please use this section to keep inline with the 10% allowable per funding source.</t>
    </r>
  </si>
  <si>
    <t>Be sure to utilize Florida Sate Travel cost reimbursement form for travel.</t>
  </si>
  <si>
    <t>Security Rental deposits</t>
  </si>
  <si>
    <t>Up to $500 per participant for move-in items</t>
  </si>
  <si>
    <r>
      <rPr>
        <b/>
        <sz val="11"/>
        <color theme="1"/>
        <rFont val="Calibri"/>
        <family val="2"/>
        <scheme val="minor"/>
      </rPr>
      <t xml:space="preserve">HOUSING FUNDS: </t>
    </r>
    <r>
      <rPr>
        <sz val="11"/>
        <color theme="1"/>
        <rFont val="Calibri"/>
        <family val="2"/>
        <scheme val="minor"/>
      </rPr>
      <t xml:space="preserve"> Up to 2 FTE's can be booked to this funding.  Fill in "Positions booked to Housing Funds"  table below to display number of FTE's</t>
    </r>
  </si>
  <si>
    <t>Housing Initiative Funds specifically ( clients name alone)</t>
  </si>
  <si>
    <t>Postage equipment contract</t>
  </si>
  <si>
    <t>Generator maintenance</t>
  </si>
  <si>
    <t>Appliance Maintenance contracts</t>
  </si>
  <si>
    <t>Housing Initiative Funds specifically</t>
  </si>
  <si>
    <t>Job Title needs to be related to Agency Housing Program duties</t>
  </si>
  <si>
    <t>Hours worked / year</t>
  </si>
  <si>
    <t>Enter in Job Title of positions being booked to Housing funds, TOTAL annual hours they would work in a year, enter in the TOTAL percentage you intend to book to Housing funds and the FTE column will auto populate number of hours booked per staff.  Formula below will display the total number of FTE's your agency has booked to Housing Funds on this budget.</t>
  </si>
  <si>
    <t>FULL TIME staff work 40 hrs. x 52 weeks = 2,080 hours per year.  PART TIME staff could work 20 hrs. x 52 weeks = 1,040 hours per year and so forth.</t>
  </si>
  <si>
    <t>STATE FUNDS
DVTF and GR
 ( DIRECT )</t>
  </si>
  <si>
    <t>DVTF- Funds are allocated from Marriage Licenses, Marriage Dissolution, and Domestic Violence Injunction Fine Fees via the respective Clerks of Circuit Court.</t>
  </si>
  <si>
    <t>GR - Funds are allocated from The Department of Children and Families for the purpose of serving survivors of domestic violence.</t>
  </si>
  <si>
    <t>Federal - Funds are allocated from the Family Violence Prevention and Services program, originating from the U.S. Dept. of Health and Human Services</t>
  </si>
  <si>
    <t>Federal - Funds are allocated from Domestic Violence Prevention, originating from the Personal Responsibility and Work Opportunity Act, administered by the US Dept. of Health &amp; Human Services. Funds may only be used to provide domestic violence services for TANF eligible participants.</t>
  </si>
  <si>
    <t>STATE FUNDS
DVTF and GR
%</t>
  </si>
  <si>
    <t xml:space="preserve">FVPSA Housing Costs                </t>
  </si>
  <si>
    <t>FVPSA Housing %</t>
  </si>
  <si>
    <t xml:space="preserve">FVPSA Housing Costs                 </t>
  </si>
  <si>
    <t xml:space="preserve">FVPSA Housing Costs                  </t>
  </si>
  <si>
    <t>FVPSA
(DL000/DL/DM)</t>
  </si>
  <si>
    <t>FVPSA
Housing
(DL000/DM)</t>
  </si>
  <si>
    <t>TANF
(39DV0/39)</t>
  </si>
  <si>
    <t>CPI
(SFCAT/GS)</t>
  </si>
  <si>
    <t>Housing
(SFDVS/DV)</t>
  </si>
  <si>
    <t>ARP
(DLFVS/VS)</t>
  </si>
  <si>
    <t>STATE FUNDS 
(DV Trust Funds and GR)
(DL0SF/D1/D2)</t>
  </si>
  <si>
    <t>FY 2025-2026 Workbook Instructions</t>
  </si>
  <si>
    <t>FY 2025-2026 Center Cost Allocation Plan and Methodology Instructions</t>
  </si>
  <si>
    <t>FY 2025-2026 Cost Allocation Procedures and Methodology</t>
  </si>
  <si>
    <t>FY 2025-2026 Certification - Cost Allocation</t>
  </si>
  <si>
    <t>FY 2025-2026 Fiscal Risk Assessment</t>
  </si>
  <si>
    <t>FY 2025-2026  Agency Budget Summary</t>
  </si>
  <si>
    <t>FY 2025-2026  In Kind &amp; Cash Match Values</t>
  </si>
  <si>
    <t>FY 2025-2026  In Kind &amp; Cash Match Narrative</t>
  </si>
  <si>
    <t>FY 2025-2026  A. Wages_Salaries Percentage</t>
  </si>
  <si>
    <t>FY 2025-2026  B. Fringe Benefits Percentage</t>
  </si>
  <si>
    <t>FY 2025-2026 C. Occupancy</t>
  </si>
  <si>
    <t>FY 2025-2026  I. Occupancy Narrative</t>
  </si>
  <si>
    <t>FY 2025-2026  D. Insurance</t>
  </si>
  <si>
    <t xml:space="preserve">FY 2025-2026  Insurance Narrative </t>
  </si>
  <si>
    <t>FY 2025-2026  E. Office Supplies</t>
  </si>
  <si>
    <t xml:space="preserve">FY 2025-2026  Office Expenses Narrative </t>
  </si>
  <si>
    <t>FY 2025-2026  F. Travel &amp; Training</t>
  </si>
  <si>
    <t>FY 2025-2026  Travel &amp; Training Narrative</t>
  </si>
  <si>
    <t>FY 2025-2026  G. Technology &amp; Equipment</t>
  </si>
  <si>
    <t xml:space="preserve">FY 2025-2026  Technology &amp; Equipment Narrative </t>
  </si>
  <si>
    <t xml:space="preserve">FY 2025-2026   H. Participant Program Services </t>
  </si>
  <si>
    <t xml:space="preserve">FY 2025-2026  Contracted Services Narrative </t>
  </si>
  <si>
    <t>FY 2025-2026   I. Contracted Services</t>
  </si>
  <si>
    <t>COST ANALYSIS FOR NON-COMPETITIVELY PROCURED AGREEMENTS</t>
  </si>
  <si>
    <t>IN EXCESS OF CATEGORY II</t>
  </si>
  <si>
    <t>Line Item</t>
  </si>
  <si>
    <t xml:space="preserve">% Allocated to </t>
  </si>
  <si>
    <t>Allowable</t>
  </si>
  <si>
    <t>Reasonable</t>
  </si>
  <si>
    <t>Necessary</t>
  </si>
  <si>
    <t>Budget Category</t>
  </si>
  <si>
    <t>this Agreement</t>
  </si>
  <si>
    <t>TOTAL</t>
  </si>
  <si>
    <t>CERTIFICATION</t>
  </si>
  <si>
    <t>I certify that the cost for each line item budget category has been evaluated and determined to be allowable, reasonable, and necessary as required by Section 216.3475, Florida Statutes.  Documentation is on file evidencing the methodology used and the conclusions reached.</t>
  </si>
  <si>
    <t>DCF Contract Manager (NAME)</t>
  </si>
  <si>
    <t>DCF Contract Manager (SIGNATURE)</t>
  </si>
  <si>
    <t>DATE</t>
  </si>
  <si>
    <t>COST ANALYSIS INSTRUCTIONS FOR NON-COMPETIVELY PROCURED AGREEEMENTS IN EXCESS OF CATEGORY II</t>
  </si>
  <si>
    <t>1. Agencies must complete a cost analysis worksheet for the original contract and any amendment that affects the amount of compensation and/or the level of services provided.</t>
  </si>
  <si>
    <t>2. Each separate line item must be evaluated to determine whether the cost is allowable, reasonable and necessary.  Each miscellaneous cost must be specifically identified.</t>
  </si>
  <si>
    <t>3. To be allocated to a program, a cost must be related to the services provided.  If the cost benefits more than one program, a determination must be made that the cost is distributed in a reasonable and consistent manner across all benefiting programs.</t>
  </si>
  <si>
    <t>4. To be allowable, a cost must be allowable pursuant to state and federal expenditure laws, rules and regulations and authorized by the agreement between the state and the provider.</t>
  </si>
  <si>
    <t>5. To be reasonable, a cost must be evaluated to determine that the amount does not exceed what a prudent person would incur given the specific circumstances.</t>
  </si>
  <si>
    <t>6. To be necessary, a cost must be essential to the successful completion of the program.</t>
  </si>
  <si>
    <t>7. Indirect costs/overhead should be evaluated to determine that the rate is reasonable.</t>
  </si>
  <si>
    <r>
      <t xml:space="preserve">8. Agencies must retain documentation in agency files to support the conclusions reached as shown on the </t>
    </r>
    <r>
      <rPr>
        <i/>
        <sz val="12"/>
        <color theme="1"/>
        <rFont val="Times New Roman"/>
        <family val="1"/>
      </rPr>
      <t xml:space="preserve">Cost Analysis for Non-Competitively Procured Agreements in Excess of Category II </t>
    </r>
    <r>
      <rPr>
        <sz val="12"/>
        <color theme="1"/>
        <rFont val="Times New Roman"/>
        <family val="1"/>
      </rPr>
      <t>form.</t>
    </r>
  </si>
  <si>
    <t>DVTF In-Kind Match Amount</t>
  </si>
  <si>
    <t>INSTRUCTIONS:  2025-2026 TOTAL AGENCY BUDGET SUMMARY</t>
  </si>
  <si>
    <t>FVPSA Housing                   Costs</t>
  </si>
  <si>
    <t xml:space="preserve">FVPSA Housing                 Costs  </t>
  </si>
  <si>
    <t>FVPSA Housing Costs</t>
  </si>
  <si>
    <t>The 2025-2026 Total Agency Budget Summary page reflects your total agency budget including all costs which will be paid by DCF ODV.</t>
  </si>
  <si>
    <t>7. Information included on the attached line item pages will carry forth to this 2025/2026 Total Agency Budget Summary page.</t>
  </si>
  <si>
    <t>Booking INDIRECT to Housing will throw off your allowable 15%.  This is allowable with justification in the narratives</t>
  </si>
  <si>
    <t>FVPSA Housing Costs                                ( DIRECT )</t>
  </si>
  <si>
    <t>FVPSA Housing Costs                            ( DIRECT )</t>
  </si>
  <si>
    <t>FY 2025-2026 Narrative Participant Program Services</t>
  </si>
  <si>
    <t>Tab 5 - Cost Analysis</t>
  </si>
  <si>
    <t>Tab 6 - DCF-ODV Budget Summary</t>
  </si>
  <si>
    <t>This chart is just a SAMPLE.  Please delete and enter your agency info here.</t>
  </si>
  <si>
    <t>(7/1/25 - 6/30/26)</t>
  </si>
  <si>
    <t>SAMPLE: Child &amp; Youth Advocate</t>
  </si>
  <si>
    <t>(10/1/24 - 6/30/25)</t>
  </si>
  <si>
    <t>1st proposed allocation - transferring to DCF as of 10/1/24</t>
  </si>
  <si>
    <t>Budget MOD 1:remove from DCF.  Funded elsewhere</t>
  </si>
  <si>
    <r>
      <t xml:space="preserve">Personnel Position Listing Allocations - Wages /Salaries &amp; Fringe - </t>
    </r>
    <r>
      <rPr>
        <b/>
        <sz val="18"/>
        <color theme="1"/>
        <rFont val="Arial"/>
        <family val="2"/>
      </rPr>
      <t>USE THIS TAB FOR BUDGET MODIFICATIONS</t>
    </r>
  </si>
  <si>
    <t xml:space="preserve">DO NOT ENTER ANYTHING on this sheet.  This SHEET is for DCF staff ONLY. </t>
  </si>
  <si>
    <t>Actual/Digital signature is required for submission</t>
  </si>
  <si>
    <t>FVPSA-Housing</t>
  </si>
  <si>
    <t>Federal - Funds are allocated from the Family Violence Prevention and Services program, originating from the U.S. Dept. of Health and Human Services for Housing Services</t>
  </si>
  <si>
    <t>Tab 7 &amp; 8 - In-Kind &amp; Match</t>
  </si>
  <si>
    <t>Tab 9 - Wages_Salaries %</t>
  </si>
  <si>
    <t>Tab 10 - Fringe Benefits %</t>
  </si>
  <si>
    <t>Tab 11 - Narrative Fringe Non-linking</t>
  </si>
  <si>
    <t>Tab 12 - Personnel Non-linking</t>
  </si>
  <si>
    <t>Tab 13 &amp; 14 - Occupancy %    &amp;    Narrative</t>
  </si>
  <si>
    <t>Tab 15 &amp; 16  -  Insurance %    &amp;    Narrative</t>
  </si>
  <si>
    <t>Tab 17 &amp; 18  -  Office Expenses %    &amp;    Narrative</t>
  </si>
  <si>
    <t>Tab 19 &amp; 20  -  Travel _Training  %    &amp;    Narrative</t>
  </si>
  <si>
    <t>Tab 21 &amp; 22  -  Technology_Equipment  %    &amp;    Narrative</t>
  </si>
  <si>
    <t>Tab 23 &amp; 24  -  Participant Program Services  %    &amp;    Narrative</t>
  </si>
  <si>
    <t>Tab 25 &amp; 26  -  Contracted Services  %    &amp;    Narrative</t>
  </si>
  <si>
    <t xml:space="preserve">Throughout the year, as a staff's allocation need to be adjusted, insert lines as seen in SAMPLES (LINES 7, 8, 9, 11, 12, 13, 15, 16, 18, 19, 20) on PERSONNEL ALLOCATIONS tab. </t>
  </si>
  <si>
    <t>Hide columns that are not relevant to your agency.  PLEASE DO NOT DELETE THEM AS FORMULAS WILL BREAK.</t>
  </si>
  <si>
    <t xml:space="preserve">Compete the certification for the cost allocation and have it signed by the Agency's Executive Director/CEO. This worksheet should be printed as a PDF file and submitted separate from the Excel file. </t>
  </si>
  <si>
    <t xml:space="preserve">Complete the Fiscal Risk Assessment form, and have it signed by the Agency's Executive Director.  This worksheet should be printed as a PDF file and submitted separate from the Excel file. </t>
  </si>
  <si>
    <t>GR - Funds are allocated from The Department of Children and Families for the purpose of servicing families involved in the child welfare system.</t>
  </si>
  <si>
    <t xml:space="preserve">GR - Funds are allocated from the Department of Children and Families to assist survivors in obtaining Transitional/Long-Term Housing. </t>
  </si>
  <si>
    <t>TANF, FVPSA, STATE FAMILY TRUST funds are to provide for costs associated with certified domestic violence center services such as:</t>
  </si>
  <si>
    <t xml:space="preserve">PERSONNEL NON-LINKING tab will serve as the BUDGET ALLOCATION &amp; JUSTIFICATION for BOTH Wages/Salaries &amp; FRINGE as % for staff should be the same under these two line items/category. </t>
  </si>
  <si>
    <t>TOTAL amounts should be reported as NEGATIVE numbers, reducing expenses if removing cost.</t>
  </si>
  <si>
    <t>TOTAL amounts should be reported as POSITIVE numbers, adding to expenses.</t>
  </si>
  <si>
    <t>Budget MOD 1</t>
  </si>
  <si>
    <t>Report  adjustments needed throughout the year in line "Budget MOD 1".  Insert "Budget MOD 2" for additional adjustments and so on.</t>
  </si>
  <si>
    <t xml:space="preserve">Executive Director's /CEO Name Printed : </t>
  </si>
  <si>
    <t>Complete the PERSONNEL ALLOCATIONS tab for the start of FY25-26: effective 7/1/25</t>
  </si>
  <si>
    <t>Example: Translation Services</t>
  </si>
  <si>
    <t>8. Information included on the attached line item pages will carry forth to this 2025/2026 TOTAL Indirect section of the Summary page to help allow you to keep inline with the 15% allowable per funding source.</t>
  </si>
  <si>
    <t>REFER TO GUIDANCE DOCUMENT #6</t>
  </si>
  <si>
    <t>Afterschool programming</t>
  </si>
  <si>
    <t>Bikes for transportation</t>
  </si>
  <si>
    <t>Childcare</t>
  </si>
  <si>
    <t>Homeowner Insurance</t>
  </si>
  <si>
    <t>Moving Trucks to relocate already packed up belongings- NO MOVERS</t>
  </si>
  <si>
    <t>Security systems / cameras / new locks</t>
  </si>
  <si>
    <t>Computer / tablet / smart phones / internet / Hotspots</t>
  </si>
  <si>
    <t>Short-term rental assistance - (sover Living housing unit)</t>
  </si>
  <si>
    <t>Storage fees / POD</t>
  </si>
  <si>
    <t>Pet deposit / renters insurance</t>
  </si>
  <si>
    <t>Fees to get necessary housing documents</t>
  </si>
  <si>
    <t>Legal Aid for issues with past eviction or rental issues</t>
  </si>
  <si>
    <t>Medical Bills</t>
  </si>
  <si>
    <t>When submitting your projected FY 25-26 DCF Budget, timeframe would be suggested as (7/1/25 - 6/30/26)</t>
  </si>
  <si>
    <t>Last Updated 12.2.2025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</si>
</sst>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
    <numFmt numFmtId="167" formatCode="#,##0.0000"/>
  </numFmts>
  <fonts count="80" x14ac:knownFonts="1">
    <font>
      <sz val="11"/>
      <color theme="1"/>
      <name val="Calibri"/>
      <family val="2"/>
      <scheme val="minor"/>
    </font>
    <font>
      <sz val="12"/>
      <name val="Arial"/>
      <family val="2"/>
    </font>
    <font>
      <sz val="12"/>
      <color theme="1"/>
      <name val="Calibri"/>
      <family val="2"/>
      <scheme val="minor"/>
    </font>
    <font>
      <sz val="14"/>
      <color theme="1"/>
      <name val="Calibri"/>
      <family val="2"/>
      <scheme val="minor"/>
    </font>
    <font>
      <b/>
      <sz val="24"/>
      <color theme="1"/>
      <name val="Calibri"/>
      <family val="2"/>
      <scheme val="minor"/>
    </font>
    <font>
      <b/>
      <sz val="12"/>
      <name val="Arial"/>
      <family val="2"/>
    </font>
    <font>
      <sz val="10"/>
      <name val="Arial"/>
      <family val="2"/>
    </font>
    <font>
      <b/>
      <sz val="10"/>
      <name val="Arial"/>
      <family val="2"/>
    </font>
    <font>
      <b/>
      <u/>
      <sz val="12"/>
      <name val="Arial"/>
      <family val="2"/>
    </font>
    <font>
      <sz val="11"/>
      <color theme="1"/>
      <name val="Arial"/>
      <family val="2"/>
    </font>
    <font>
      <sz val="12"/>
      <color theme="1"/>
      <name val="Arial"/>
      <family val="2"/>
    </font>
    <font>
      <b/>
      <sz val="11"/>
      <name val="Arial"/>
      <family val="2"/>
    </font>
    <font>
      <b/>
      <sz val="11"/>
      <color theme="1"/>
      <name val="Arial"/>
      <family val="2"/>
    </font>
    <font>
      <b/>
      <sz val="12"/>
      <color theme="1"/>
      <name val="Arial"/>
      <family val="2"/>
    </font>
    <font>
      <b/>
      <sz val="24"/>
      <color theme="1"/>
      <name val="Arial"/>
      <family val="2"/>
    </font>
    <font>
      <sz val="14"/>
      <color theme="1"/>
      <name val="Arial"/>
      <family val="2"/>
    </font>
    <font>
      <u/>
      <sz val="11"/>
      <color theme="10"/>
      <name val="Calibri"/>
      <family val="2"/>
      <scheme val="minor"/>
    </font>
    <font>
      <b/>
      <i/>
      <sz val="12"/>
      <name val="Arial"/>
      <family val="2"/>
    </font>
    <font>
      <sz val="10"/>
      <color theme="1"/>
      <name val="Calibri"/>
      <family val="2"/>
      <scheme val="minor"/>
    </font>
    <font>
      <b/>
      <sz val="10"/>
      <color rgb="FF0000FF"/>
      <name val="Arial"/>
      <family val="2"/>
    </font>
    <font>
      <b/>
      <u/>
      <sz val="10"/>
      <name val="Arial"/>
      <family val="2"/>
    </font>
    <font>
      <sz val="11"/>
      <color theme="1"/>
      <name val="Calibri"/>
      <family val="2"/>
      <scheme val="minor"/>
    </font>
    <font>
      <sz val="10"/>
      <color theme="1"/>
      <name val="Arial"/>
      <family val="2"/>
    </font>
    <font>
      <b/>
      <sz val="10"/>
      <color theme="1"/>
      <name val="Arial"/>
      <family val="2"/>
    </font>
    <font>
      <sz val="8"/>
      <name val="Arial"/>
      <family val="2"/>
    </font>
    <font>
      <b/>
      <sz val="12"/>
      <color rgb="FF0066FF"/>
      <name val="Arial"/>
      <family val="2"/>
    </font>
    <font>
      <b/>
      <sz val="11"/>
      <color rgb="FF0066FF"/>
      <name val="Arial"/>
      <family val="2"/>
    </font>
    <font>
      <b/>
      <sz val="16"/>
      <name val="Arial"/>
      <family val="2"/>
    </font>
    <font>
      <b/>
      <i/>
      <sz val="11"/>
      <name val="Arial"/>
      <family val="2"/>
    </font>
    <font>
      <b/>
      <i/>
      <sz val="11"/>
      <color theme="1"/>
      <name val="Calibri"/>
      <family val="2"/>
      <scheme val="minor"/>
    </font>
    <font>
      <sz val="11"/>
      <name val="Arial"/>
      <family val="2"/>
    </font>
    <font>
      <b/>
      <sz val="16"/>
      <color theme="1"/>
      <name val="Arial"/>
      <family val="2"/>
    </font>
    <font>
      <b/>
      <sz val="11"/>
      <color theme="1"/>
      <name val="Calibri"/>
      <family val="2"/>
      <scheme val="minor"/>
    </font>
    <font>
      <sz val="12"/>
      <color rgb="FF0000FF"/>
      <name val="Arial"/>
      <family val="2"/>
    </font>
    <font>
      <sz val="11"/>
      <name val="Calibri"/>
      <family val="2"/>
      <scheme val="minor"/>
    </font>
    <font>
      <b/>
      <sz val="18"/>
      <color theme="1"/>
      <name val="Calibri"/>
      <family val="2"/>
      <scheme val="minor"/>
    </font>
    <font>
      <b/>
      <sz val="12"/>
      <color theme="1"/>
      <name val="Calibri"/>
      <family val="2"/>
      <scheme val="minor"/>
    </font>
    <font>
      <b/>
      <sz val="16"/>
      <color theme="1"/>
      <name val="Calibri"/>
      <family val="2"/>
      <scheme val="minor"/>
    </font>
    <font>
      <sz val="11"/>
      <color theme="8" tint="-0.249977111117893"/>
      <name val="Arial"/>
      <family val="2"/>
    </font>
    <font>
      <b/>
      <sz val="11"/>
      <color theme="8" tint="-0.249977111117893"/>
      <name val="Arial"/>
      <family val="2"/>
    </font>
    <font>
      <strike/>
      <sz val="10"/>
      <name val="Arial"/>
      <family val="2"/>
    </font>
    <font>
      <b/>
      <sz val="12"/>
      <color rgb="FF0000FF"/>
      <name val="Arial"/>
      <family val="2"/>
    </font>
    <font>
      <sz val="10"/>
      <color theme="1"/>
      <name val="Tahoma"/>
      <family val="2"/>
    </font>
    <font>
      <b/>
      <sz val="14"/>
      <color theme="1"/>
      <name val="Arial"/>
      <family val="2"/>
    </font>
    <font>
      <b/>
      <sz val="10"/>
      <color theme="1"/>
      <name val="Tahoma"/>
      <family val="2"/>
    </font>
    <font>
      <i/>
      <sz val="8"/>
      <color theme="1"/>
      <name val="Arial"/>
      <family val="2"/>
    </font>
    <font>
      <sz val="7"/>
      <color rgb="FFFF0000"/>
      <name val="Arial"/>
      <family val="2"/>
    </font>
    <font>
      <sz val="7"/>
      <color indexed="10"/>
      <name val="Arial"/>
      <family val="2"/>
    </font>
    <font>
      <sz val="10"/>
      <color rgb="FFFF0000"/>
      <name val="Arial"/>
      <family val="2"/>
    </font>
    <font>
      <sz val="9"/>
      <color indexed="81"/>
      <name val="Tahoma"/>
      <family val="2"/>
    </font>
    <font>
      <b/>
      <sz val="9"/>
      <color indexed="81"/>
      <name val="Tahoma"/>
      <family val="2"/>
    </font>
    <font>
      <b/>
      <sz val="14"/>
      <color rgb="FF0000FF"/>
      <name val="Arial"/>
      <family val="2"/>
    </font>
    <font>
      <u/>
      <sz val="10"/>
      <color indexed="12"/>
      <name val="Arial"/>
      <family val="2"/>
    </font>
    <font>
      <b/>
      <sz val="20"/>
      <name val="Calibri"/>
      <family val="2"/>
      <scheme val="minor"/>
    </font>
    <font>
      <sz val="10"/>
      <name val="Calibri"/>
      <family val="2"/>
      <scheme val="minor"/>
    </font>
    <font>
      <b/>
      <sz val="14"/>
      <name val="Calibri"/>
      <family val="2"/>
      <scheme val="minor"/>
    </font>
    <font>
      <sz val="14"/>
      <name val="Calibri"/>
      <family val="2"/>
      <scheme val="minor"/>
    </font>
    <font>
      <b/>
      <sz val="10"/>
      <name val="Calibri"/>
      <family val="2"/>
      <scheme val="minor"/>
    </font>
    <font>
      <b/>
      <sz val="11"/>
      <name val="Calibri"/>
      <family val="2"/>
      <scheme val="minor"/>
    </font>
    <font>
      <i/>
      <sz val="10"/>
      <color theme="1"/>
      <name val="Arial"/>
      <family val="2"/>
    </font>
    <font>
      <sz val="8"/>
      <name val="Calibri"/>
      <family val="2"/>
      <scheme val="minor"/>
    </font>
    <font>
      <b/>
      <u/>
      <sz val="11"/>
      <color theme="1"/>
      <name val="Calibri"/>
      <family val="2"/>
      <scheme val="minor"/>
    </font>
    <font>
      <sz val="14"/>
      <color rgb="FFFF0000"/>
      <name val="Arial"/>
      <family val="2"/>
    </font>
    <font>
      <b/>
      <sz val="14"/>
      <color indexed="10"/>
      <name val="Arial"/>
      <family val="2"/>
    </font>
    <font>
      <sz val="14"/>
      <color indexed="10"/>
      <name val="Arial"/>
      <family val="2"/>
    </font>
    <font>
      <b/>
      <u/>
      <sz val="14"/>
      <color rgb="FFFF0000"/>
      <name val="Arial"/>
      <family val="2"/>
    </font>
    <font>
      <b/>
      <u/>
      <sz val="10"/>
      <color theme="1"/>
      <name val="Arial"/>
      <family val="2"/>
    </font>
    <font>
      <sz val="12"/>
      <name val="Calibri"/>
      <family val="2"/>
      <scheme val="minor"/>
    </font>
    <font>
      <sz val="11"/>
      <color theme="1"/>
      <name val="Symbol"/>
      <family val="1"/>
      <charset val="2"/>
    </font>
    <font>
      <sz val="7"/>
      <color theme="1"/>
      <name val="Times New Roman"/>
      <family val="1"/>
    </font>
    <font>
      <sz val="11"/>
      <color theme="1"/>
      <name val="Courier New"/>
      <family val="3"/>
    </font>
    <font>
      <u/>
      <sz val="12"/>
      <color theme="1"/>
      <name val="Calibri"/>
      <family val="2"/>
      <scheme val="minor"/>
    </font>
    <font>
      <b/>
      <u/>
      <sz val="12"/>
      <color theme="1"/>
      <name val="Calibri"/>
      <family val="2"/>
      <scheme val="minor"/>
    </font>
    <font>
      <b/>
      <sz val="12"/>
      <color theme="1"/>
      <name val="Times New Roman"/>
      <family val="1"/>
    </font>
    <font>
      <sz val="12"/>
      <color theme="1"/>
      <name val="Times New Roman"/>
      <family val="1"/>
    </font>
    <font>
      <b/>
      <u/>
      <sz val="12"/>
      <color theme="1"/>
      <name val="Times New Roman"/>
      <family val="1"/>
    </font>
    <font>
      <i/>
      <sz val="12"/>
      <color theme="1"/>
      <name val="Times New Roman"/>
      <family val="1"/>
    </font>
    <font>
      <b/>
      <sz val="18"/>
      <color theme="1"/>
      <name val="Arial"/>
      <family val="2"/>
    </font>
    <font>
      <b/>
      <u/>
      <sz val="14"/>
      <name val="Calibri"/>
      <family val="2"/>
      <scheme val="minor"/>
    </font>
    <font>
      <i/>
      <sz val="11"/>
      <color theme="1"/>
      <name val="Calibri"/>
      <family val="2"/>
      <scheme val="minor"/>
    </font>
  </fonts>
  <fills count="32">
    <fill>
      <patternFill patternType="none"/>
    </fill>
    <fill>
      <patternFill patternType="gray125"/>
    </fill>
    <fill>
      <patternFill patternType="solid">
        <fgColor theme="0" tint="-4.9989318521683403E-2"/>
        <bgColor indexed="64"/>
      </patternFill>
    </fill>
    <fill>
      <patternFill patternType="solid">
        <fgColor rgb="FFCCCCFF"/>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22"/>
        <bgColor indexed="64"/>
      </patternFill>
    </fill>
    <fill>
      <patternFill patternType="solid">
        <fgColor theme="3" tint="0.79998168889431442"/>
        <bgColor indexed="64"/>
      </patternFill>
    </fill>
    <fill>
      <patternFill patternType="solid">
        <fgColor indexed="43"/>
        <bgColor indexed="64"/>
      </patternFill>
    </fill>
    <fill>
      <patternFill patternType="solid">
        <fgColor rgb="FFFF99CC"/>
        <bgColor indexed="64"/>
      </patternFill>
    </fill>
    <fill>
      <patternFill patternType="solid">
        <fgColor theme="7" tint="0.39997558519241921"/>
        <bgColor indexed="64"/>
      </patternFill>
    </fill>
    <fill>
      <patternFill patternType="solid">
        <fgColor rgb="FFFFFF99"/>
        <bgColor indexed="64"/>
      </patternFill>
    </fill>
    <fill>
      <patternFill patternType="solid">
        <fgColor rgb="FFACF6B8"/>
        <bgColor indexed="64"/>
      </patternFill>
    </fill>
    <fill>
      <patternFill patternType="solid">
        <fgColor rgb="FFCC66FF"/>
        <bgColor indexed="64"/>
      </patternFill>
    </fill>
    <fill>
      <patternFill patternType="solid">
        <fgColor theme="5" tint="0.79998168889431442"/>
        <bgColor indexed="64"/>
      </patternFill>
    </fill>
    <fill>
      <patternFill patternType="solid">
        <fgColor rgb="FFCCFFCC"/>
        <bgColor indexed="64"/>
      </patternFill>
    </fill>
    <fill>
      <patternFill patternType="solid">
        <fgColor theme="2" tint="-9.9978637043366805E-2"/>
        <bgColor indexed="64"/>
      </patternFill>
    </fill>
    <fill>
      <patternFill patternType="solid">
        <fgColor theme="1" tint="0.34998626667073579"/>
        <bgColor indexed="64"/>
      </patternFill>
    </fill>
    <fill>
      <patternFill patternType="solid">
        <fgColor rgb="FFFF99FF"/>
        <bgColor indexed="64"/>
      </patternFill>
    </fill>
    <fill>
      <patternFill patternType="solid">
        <fgColor theme="5" tint="0.59999389629810485"/>
        <bgColor indexed="64"/>
      </patternFill>
    </fill>
    <fill>
      <patternFill patternType="solid">
        <fgColor rgb="FF00FFFF"/>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CCFFFF"/>
        <bgColor indexed="64"/>
      </patternFill>
    </fill>
  </fills>
  <borders count="14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9"/>
      </left>
      <right/>
      <top/>
      <bottom/>
      <diagonal/>
    </border>
    <border>
      <left style="thin">
        <color indexed="9"/>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style="medium">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medium">
        <color auto="1"/>
      </left>
      <right/>
      <top style="medium">
        <color auto="1"/>
      </top>
      <bottom/>
      <diagonal/>
    </border>
    <border>
      <left style="thin">
        <color auto="1"/>
      </left>
      <right style="medium">
        <color indexed="64"/>
      </right>
      <top style="thick">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medium">
        <color auto="1"/>
      </left>
      <right style="medium">
        <color auto="1"/>
      </right>
      <top style="thin">
        <color auto="1"/>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9"/>
      </left>
      <right/>
      <top style="thin">
        <color indexed="9"/>
      </top>
      <bottom style="thin">
        <color indexed="9"/>
      </bottom>
      <diagonal/>
    </border>
    <border>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right/>
      <top style="thick">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auto="1"/>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9"/>
      </left>
      <right/>
      <top style="thin">
        <color indexed="9"/>
      </top>
      <bottom/>
      <diagonal/>
    </border>
    <border>
      <left style="thin">
        <color indexed="9"/>
      </left>
      <right style="thin">
        <color indexed="9"/>
      </right>
      <top/>
      <bottom style="thin">
        <color indexed="9"/>
      </bottom>
      <diagonal/>
    </border>
    <border>
      <left style="medium">
        <color indexed="64"/>
      </left>
      <right style="thin">
        <color indexed="9"/>
      </right>
      <top style="medium">
        <color indexed="64"/>
      </top>
      <bottom style="thin">
        <color indexed="9"/>
      </bottom>
      <diagonal/>
    </border>
    <border>
      <left style="thin">
        <color indexed="9"/>
      </left>
      <right style="thin">
        <color indexed="9"/>
      </right>
      <top style="medium">
        <color indexed="64"/>
      </top>
      <bottom style="thin">
        <color indexed="9"/>
      </bottom>
      <diagonal/>
    </border>
    <border>
      <left style="thin">
        <color indexed="9"/>
      </left>
      <right style="medium">
        <color indexed="64"/>
      </right>
      <top style="medium">
        <color indexed="64"/>
      </top>
      <bottom style="thin">
        <color indexed="9"/>
      </bottom>
      <diagonal/>
    </border>
    <border>
      <left style="medium">
        <color indexed="64"/>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medium">
        <color indexed="64"/>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medium">
        <color indexed="64"/>
      </right>
      <top style="thin">
        <color indexed="9"/>
      </top>
      <bottom style="medium">
        <color indexed="64"/>
      </bottom>
      <diagonal/>
    </border>
    <border>
      <left style="medium">
        <color indexed="64"/>
      </left>
      <right/>
      <top style="thin">
        <color indexed="9"/>
      </top>
      <bottom style="thin">
        <color indexed="9"/>
      </bottom>
      <diagonal/>
    </border>
    <border>
      <left style="thin">
        <color indexed="9"/>
      </left>
      <right style="thin">
        <color indexed="9"/>
      </right>
      <top style="medium">
        <color indexed="64"/>
      </top>
      <bottom/>
      <diagonal/>
    </border>
    <border>
      <left/>
      <right style="thin">
        <color indexed="64"/>
      </right>
      <top style="medium">
        <color indexed="64"/>
      </top>
      <bottom style="thick">
        <color indexed="64"/>
      </bottom>
      <diagonal/>
    </border>
    <border>
      <left/>
      <right/>
      <top style="thick">
        <color indexed="64"/>
      </top>
      <bottom style="thick">
        <color indexed="64"/>
      </bottom>
      <diagonal/>
    </border>
    <border>
      <left style="thick">
        <color auto="1"/>
      </left>
      <right/>
      <top style="medium">
        <color auto="1"/>
      </top>
      <bottom style="medium">
        <color auto="1"/>
      </bottom>
      <diagonal/>
    </border>
    <border>
      <left style="thick">
        <color auto="1"/>
      </left>
      <right/>
      <top/>
      <bottom style="medium">
        <color auto="1"/>
      </bottom>
      <diagonal/>
    </border>
    <border>
      <left/>
      <right style="thick">
        <color indexed="64"/>
      </right>
      <top style="thick">
        <color indexed="64"/>
      </top>
      <bottom style="thick">
        <color indexed="64"/>
      </bottom>
      <diagonal/>
    </border>
    <border>
      <left style="medium">
        <color indexed="64"/>
      </left>
      <right style="medium">
        <color auto="1"/>
      </right>
      <top style="thin">
        <color auto="1"/>
      </top>
      <bottom style="thin">
        <color auto="1"/>
      </bottom>
      <diagonal/>
    </border>
    <border>
      <left style="medium">
        <color indexed="64"/>
      </left>
      <right style="medium">
        <color auto="1"/>
      </right>
      <top style="thin">
        <color auto="1"/>
      </top>
      <bottom/>
      <diagonal/>
    </border>
    <border>
      <left style="medium">
        <color indexed="64"/>
      </left>
      <right/>
      <top style="thick">
        <color indexed="64"/>
      </top>
      <bottom style="thick">
        <color indexed="64"/>
      </bottom>
      <diagonal/>
    </border>
    <border>
      <left style="medium">
        <color indexed="64"/>
      </left>
      <right/>
      <top style="thin">
        <color indexed="64"/>
      </top>
      <bottom style="medium">
        <color indexed="64"/>
      </bottom>
      <diagonal/>
    </border>
    <border>
      <left style="medium">
        <color indexed="64"/>
      </left>
      <right style="thick">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ck">
        <color indexed="64"/>
      </right>
      <top style="thin">
        <color indexed="64"/>
      </top>
      <bottom/>
      <diagonal/>
    </border>
    <border>
      <left style="medium">
        <color indexed="64"/>
      </left>
      <right style="thick">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9"/>
      </right>
      <top style="thin">
        <color indexed="9"/>
      </top>
      <bottom style="medium">
        <color indexed="64"/>
      </bottom>
      <diagonal/>
    </border>
    <border>
      <left style="thin">
        <color indexed="9"/>
      </left>
      <right style="thin">
        <color indexed="9"/>
      </right>
      <top style="thin">
        <color indexed="9"/>
      </top>
      <bottom style="medium">
        <color indexed="64"/>
      </bottom>
      <diagonal/>
    </border>
    <border>
      <left style="thin">
        <color indexed="9"/>
      </left>
      <right style="thin">
        <color indexed="9"/>
      </right>
      <top style="thin">
        <color indexed="9"/>
      </top>
      <bottom/>
      <diagonal/>
    </border>
    <border>
      <left style="thin">
        <color indexed="9"/>
      </left>
      <right style="medium">
        <color indexed="64"/>
      </right>
      <top style="thin">
        <color indexed="9"/>
      </top>
      <bottom/>
      <diagonal/>
    </border>
    <border>
      <left style="medium">
        <color indexed="64"/>
      </left>
      <right style="thin">
        <color indexed="9"/>
      </right>
      <top style="thin">
        <color indexed="9"/>
      </top>
      <bottom style="thick">
        <color indexed="64"/>
      </bottom>
      <diagonal/>
    </border>
    <border>
      <left style="thin">
        <color indexed="9"/>
      </left>
      <right style="thin">
        <color indexed="9"/>
      </right>
      <top style="thin">
        <color indexed="9"/>
      </top>
      <bottom style="thick">
        <color indexed="64"/>
      </bottom>
      <diagonal/>
    </border>
    <border>
      <left style="thin">
        <color indexed="9"/>
      </left>
      <right style="medium">
        <color indexed="64"/>
      </right>
      <top style="thin">
        <color indexed="9"/>
      </top>
      <bottom style="thick">
        <color indexed="64"/>
      </bottom>
      <diagonal/>
    </border>
    <border>
      <left style="medium">
        <color indexed="64"/>
      </left>
      <right style="thin">
        <color indexed="9"/>
      </right>
      <top style="thin">
        <color indexed="9"/>
      </top>
      <bottom/>
      <diagonal/>
    </border>
    <border>
      <left style="medium">
        <color indexed="64"/>
      </left>
      <right style="thin">
        <color indexed="9"/>
      </right>
      <top/>
      <bottom/>
      <diagonal/>
    </border>
    <border>
      <left style="thin">
        <color indexed="9"/>
      </left>
      <right style="thin">
        <color indexed="9"/>
      </right>
      <top/>
      <bottom/>
      <diagonal/>
    </border>
    <border>
      <left style="thin">
        <color indexed="9"/>
      </left>
      <right style="medium">
        <color indexed="64"/>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bottom style="medium">
        <color rgb="FFCCCCCC"/>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style="thick">
        <color indexed="64"/>
      </top>
      <bottom style="thick">
        <color indexed="64"/>
      </bottom>
      <diagonal/>
    </border>
  </borders>
  <cellStyleXfs count="8">
    <xf numFmtId="0" fontId="0" fillId="0" borderId="0"/>
    <xf numFmtId="0" fontId="16" fillId="0" borderId="0" applyNumberFormat="0" applyFill="0" applyBorder="0" applyAlignment="0" applyProtection="0"/>
    <xf numFmtId="9" fontId="21" fillId="0" borderId="0" applyFont="0" applyFill="0" applyBorder="0" applyAlignment="0" applyProtection="0"/>
    <xf numFmtId="44" fontId="21" fillId="0" borderId="0" applyFont="0" applyFill="0" applyBorder="0" applyAlignment="0" applyProtection="0"/>
    <xf numFmtId="0" fontId="6" fillId="0" borderId="0"/>
    <xf numFmtId="43" fontId="6" fillId="0" borderId="0" applyFont="0" applyFill="0" applyBorder="0" applyAlignment="0" applyProtection="0"/>
    <xf numFmtId="44" fontId="6" fillId="0" borderId="0" applyFont="0" applyFill="0" applyBorder="0" applyAlignment="0" applyProtection="0"/>
    <xf numFmtId="0" fontId="52" fillId="0" borderId="0" applyNumberFormat="0" applyFill="0" applyBorder="0" applyAlignment="0" applyProtection="0">
      <alignment vertical="top"/>
      <protection locked="0"/>
    </xf>
  </cellStyleXfs>
  <cellXfs count="984">
    <xf numFmtId="0" fontId="0" fillId="0" borderId="0" xfId="0"/>
    <xf numFmtId="0" fontId="1" fillId="0" borderId="0" xfId="0" applyFont="1" applyAlignment="1">
      <alignment horizontal="left" indent="4"/>
    </xf>
    <xf numFmtId="0" fontId="1" fillId="0" borderId="0" xfId="0" applyFont="1"/>
    <xf numFmtId="0" fontId="5" fillId="0" borderId="0" xfId="0" applyFont="1"/>
    <xf numFmtId="0" fontId="6" fillId="0" borderId="0" xfId="0" applyFont="1"/>
    <xf numFmtId="0" fontId="1" fillId="0" borderId="9" xfId="0" applyFont="1" applyBorder="1"/>
    <xf numFmtId="0" fontId="8" fillId="0" borderId="0" xfId="0" applyFont="1"/>
    <xf numFmtId="0" fontId="9" fillId="0" borderId="0" xfId="0" applyFont="1"/>
    <xf numFmtId="0" fontId="10" fillId="0" borderId="0" xfId="0" applyFont="1"/>
    <xf numFmtId="0" fontId="13" fillId="0" borderId="0" xfId="0" applyFont="1" applyAlignment="1">
      <alignment horizontal="right"/>
    </xf>
    <xf numFmtId="8" fontId="5" fillId="0" borderId="0" xfId="0" applyNumberFormat="1" applyFont="1"/>
    <xf numFmtId="0" fontId="5" fillId="7" borderId="0" xfId="0" applyFont="1" applyFill="1"/>
    <xf numFmtId="8" fontId="5" fillId="7" borderId="0" xfId="0" applyNumberFormat="1" applyFont="1" applyFill="1"/>
    <xf numFmtId="0" fontId="5" fillId="0" borderId="16" xfId="0" applyFont="1" applyBorder="1"/>
    <xf numFmtId="0" fontId="5" fillId="7" borderId="17" xfId="0" applyFont="1" applyFill="1" applyBorder="1"/>
    <xf numFmtId="0" fontId="5" fillId="7" borderId="16" xfId="0" applyFont="1" applyFill="1" applyBorder="1"/>
    <xf numFmtId="0" fontId="5" fillId="0" borderId="17" xfId="0" applyFont="1" applyBorder="1"/>
    <xf numFmtId="8" fontId="10" fillId="2" borderId="14" xfId="0" applyNumberFormat="1" applyFont="1" applyFill="1" applyBorder="1" applyProtection="1">
      <protection locked="0"/>
    </xf>
    <xf numFmtId="0" fontId="5" fillId="7" borderId="14" xfId="0" applyFont="1" applyFill="1" applyBorder="1"/>
    <xf numFmtId="0" fontId="5" fillId="7" borderId="2" xfId="0" applyFont="1" applyFill="1" applyBorder="1"/>
    <xf numFmtId="0" fontId="5" fillId="7" borderId="3" xfId="0" applyFont="1" applyFill="1" applyBorder="1"/>
    <xf numFmtId="0" fontId="5" fillId="0" borderId="9" xfId="0" applyFont="1" applyBorder="1"/>
    <xf numFmtId="0" fontId="1" fillId="0" borderId="0" xfId="0" applyFont="1" applyAlignment="1">
      <alignment horizontal="center"/>
    </xf>
    <xf numFmtId="0" fontId="7" fillId="0" borderId="0" xfId="0" applyFont="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8" fontId="6" fillId="12" borderId="5" xfId="0" applyNumberFormat="1" applyFont="1" applyFill="1" applyBorder="1" applyProtection="1">
      <protection locked="0"/>
    </xf>
    <xf numFmtId="0" fontId="6" fillId="0" borderId="5" xfId="0" applyFont="1" applyBorder="1" applyProtection="1">
      <protection locked="0"/>
    </xf>
    <xf numFmtId="0" fontId="6" fillId="0" borderId="26" xfId="0" applyFont="1" applyBorder="1" applyProtection="1">
      <protection locked="0"/>
    </xf>
    <xf numFmtId="0" fontId="7" fillId="0" borderId="29" xfId="0" quotePrefix="1" applyFont="1" applyBorder="1"/>
    <xf numFmtId="0" fontId="19" fillId="0" borderId="19" xfId="0" applyFont="1" applyBorder="1" applyAlignment="1">
      <alignment vertical="center" wrapText="1"/>
    </xf>
    <xf numFmtId="0" fontId="22" fillId="0" borderId="8" xfId="0" applyFont="1" applyBorder="1"/>
    <xf numFmtId="0" fontId="22" fillId="0" borderId="9" xfId="0" applyFont="1" applyBorder="1"/>
    <xf numFmtId="0" fontId="22" fillId="0" borderId="0" xfId="0" applyFont="1"/>
    <xf numFmtId="9" fontId="22" fillId="12" borderId="5" xfId="0" applyNumberFormat="1" applyFont="1" applyFill="1" applyBorder="1" applyProtection="1">
      <protection locked="0"/>
    </xf>
    <xf numFmtId="8" fontId="22" fillId="12" borderId="5" xfId="0" applyNumberFormat="1" applyFont="1" applyFill="1" applyBorder="1" applyProtection="1">
      <protection locked="0"/>
    </xf>
    <xf numFmtId="8" fontId="22" fillId="12" borderId="5" xfId="0" applyNumberFormat="1" applyFont="1" applyFill="1" applyBorder="1"/>
    <xf numFmtId="8" fontId="22" fillId="12" borderId="21" xfId="0" applyNumberFormat="1" applyFont="1" applyFill="1" applyBorder="1"/>
    <xf numFmtId="0" fontId="1" fillId="0" borderId="0" xfId="0" applyFont="1" applyProtection="1">
      <protection locked="0"/>
    </xf>
    <xf numFmtId="9" fontId="22" fillId="0" borderId="5" xfId="0" applyNumberFormat="1" applyFont="1" applyBorder="1" applyProtection="1">
      <protection locked="0"/>
    </xf>
    <xf numFmtId="9" fontId="22" fillId="0" borderId="26" xfId="0" applyNumberFormat="1" applyFont="1" applyBorder="1" applyProtection="1">
      <protection locked="0"/>
    </xf>
    <xf numFmtId="0" fontId="7" fillId="21" borderId="5" xfId="0" applyFont="1" applyFill="1" applyBorder="1" applyAlignment="1">
      <alignment horizontal="center"/>
    </xf>
    <xf numFmtId="0" fontId="7" fillId="19" borderId="5" xfId="0" applyFont="1" applyFill="1" applyBorder="1" applyAlignment="1">
      <alignment horizontal="center"/>
    </xf>
    <xf numFmtId="0" fontId="7" fillId="18" borderId="5" xfId="0" applyFont="1" applyFill="1" applyBorder="1" applyAlignment="1">
      <alignment horizontal="center"/>
    </xf>
    <xf numFmtId="9" fontId="0" fillId="0" borderId="0" xfId="2" applyFont="1"/>
    <xf numFmtId="9" fontId="22" fillId="0" borderId="0" xfId="2" applyFont="1"/>
    <xf numFmtId="9" fontId="19" fillId="0" borderId="19" xfId="2" applyFont="1" applyBorder="1" applyAlignment="1">
      <alignment vertical="center" wrapText="1"/>
    </xf>
    <xf numFmtId="9" fontId="9" fillId="0" borderId="0" xfId="2" applyFont="1"/>
    <xf numFmtId="164" fontId="0" fillId="0" borderId="0" xfId="0" applyNumberFormat="1"/>
    <xf numFmtId="164" fontId="10" fillId="0" borderId="0" xfId="0" applyNumberFormat="1" applyFont="1"/>
    <xf numFmtId="164" fontId="22" fillId="0" borderId="0" xfId="0" applyNumberFormat="1" applyFont="1"/>
    <xf numFmtId="164" fontId="19" fillId="0" borderId="19" xfId="0" applyNumberFormat="1" applyFont="1" applyBorder="1" applyAlignment="1">
      <alignment vertical="center" wrapText="1"/>
    </xf>
    <xf numFmtId="164" fontId="9" fillId="0" borderId="0" xfId="0" applyNumberFormat="1" applyFont="1"/>
    <xf numFmtId="0" fontId="6" fillId="12" borderId="7" xfId="0" applyFont="1" applyFill="1" applyBorder="1" applyProtection="1">
      <protection locked="0"/>
    </xf>
    <xf numFmtId="8" fontId="22" fillId="21" borderId="5" xfId="0" applyNumberFormat="1" applyFont="1" applyFill="1" applyBorder="1"/>
    <xf numFmtId="0" fontId="7" fillId="4" borderId="5" xfId="0" applyFont="1" applyFill="1" applyBorder="1" applyAlignment="1">
      <alignment horizontal="center" vertical="center" wrapText="1"/>
    </xf>
    <xf numFmtId="0" fontId="7" fillId="10" borderId="33" xfId="0" applyFont="1" applyFill="1" applyBorder="1" applyAlignment="1">
      <alignment horizontal="center" vertical="center" wrapText="1"/>
    </xf>
    <xf numFmtId="0" fontId="2" fillId="0" borderId="0" xfId="0" applyFont="1"/>
    <xf numFmtId="0" fontId="12" fillId="0" borderId="0" xfId="0" applyFont="1"/>
    <xf numFmtId="0" fontId="10" fillId="14" borderId="0" xfId="0" applyFont="1" applyFill="1"/>
    <xf numFmtId="0" fontId="13" fillId="14" borderId="0" xfId="0" applyFont="1" applyFill="1" applyAlignment="1">
      <alignment horizontal="right"/>
    </xf>
    <xf numFmtId="8" fontId="22" fillId="18" borderId="5" xfId="0" applyNumberFormat="1" applyFont="1" applyFill="1" applyBorder="1"/>
    <xf numFmtId="0" fontId="10" fillId="14" borderId="15" xfId="0" applyFont="1" applyFill="1" applyBorder="1" applyAlignment="1">
      <alignment horizontal="center" shrinkToFit="1"/>
    </xf>
    <xf numFmtId="0" fontId="13" fillId="14" borderId="0" xfId="0" applyFont="1" applyFill="1" applyAlignment="1">
      <alignment horizontal="right" shrinkToFit="1"/>
    </xf>
    <xf numFmtId="0" fontId="10" fillId="0" borderId="0" xfId="0" applyFont="1" applyAlignment="1">
      <alignment horizontal="center" shrinkToFit="1"/>
    </xf>
    <xf numFmtId="0" fontId="10" fillId="0" borderId="9" xfId="0" applyFont="1" applyBorder="1" applyAlignment="1">
      <alignment wrapText="1"/>
    </xf>
    <xf numFmtId="0" fontId="22" fillId="0" borderId="9" xfId="0" applyFont="1" applyBorder="1" applyAlignment="1">
      <alignment horizontal="center" shrinkToFit="1"/>
    </xf>
    <xf numFmtId="0" fontId="10" fillId="0" borderId="9" xfId="0" applyFont="1" applyBorder="1"/>
    <xf numFmtId="0" fontId="13" fillId="0" borderId="9" xfId="0" applyFont="1" applyBorder="1"/>
    <xf numFmtId="0" fontId="9" fillId="0" borderId="0" xfId="0" applyFont="1" applyAlignment="1">
      <alignment vertical="top"/>
    </xf>
    <xf numFmtId="0" fontId="5" fillId="5" borderId="1" xfId="0" applyFont="1" applyFill="1" applyBorder="1"/>
    <xf numFmtId="8" fontId="5" fillId="5" borderId="2" xfId="0" applyNumberFormat="1" applyFont="1" applyFill="1" applyBorder="1"/>
    <xf numFmtId="0" fontId="10" fillId="0" borderId="15" xfId="0" applyFont="1" applyBorder="1" applyAlignment="1" applyProtection="1">
      <alignment shrinkToFit="1"/>
      <protection locked="0"/>
    </xf>
    <xf numFmtId="0" fontId="10" fillId="0" borderId="0" xfId="0" applyFont="1" applyAlignment="1">
      <alignment vertical="top"/>
    </xf>
    <xf numFmtId="0" fontId="9" fillId="0" borderId="0" xfId="0" applyFont="1" applyAlignment="1" applyProtection="1">
      <alignment vertical="top"/>
      <protection locked="0"/>
    </xf>
    <xf numFmtId="0" fontId="9" fillId="0" borderId="0" xfId="0" applyFont="1" applyProtection="1">
      <protection locked="0"/>
    </xf>
    <xf numFmtId="9" fontId="22" fillId="0" borderId="5" xfId="2" applyFont="1" applyFill="1" applyBorder="1" applyProtection="1">
      <protection locked="0"/>
    </xf>
    <xf numFmtId="9" fontId="22" fillId="0" borderId="26" xfId="2" applyFont="1" applyFill="1" applyBorder="1" applyProtection="1">
      <protection locked="0"/>
    </xf>
    <xf numFmtId="9" fontId="7" fillId="17" borderId="23" xfId="2" applyFont="1" applyFill="1" applyBorder="1" applyAlignment="1" applyProtection="1">
      <alignment horizontal="center"/>
    </xf>
    <xf numFmtId="0" fontId="7" fillId="17" borderId="24" xfId="0" applyFont="1" applyFill="1" applyBorder="1" applyAlignment="1">
      <alignment horizontal="center"/>
    </xf>
    <xf numFmtId="0" fontId="9" fillId="0" borderId="0" xfId="0" applyFont="1" applyAlignment="1" applyProtection="1">
      <alignment horizontal="right"/>
      <protection locked="0"/>
    </xf>
    <xf numFmtId="0" fontId="0" fillId="0" borderId="0" xfId="0" applyProtection="1">
      <protection locked="0"/>
    </xf>
    <xf numFmtId="8" fontId="5" fillId="4" borderId="43" xfId="0" applyNumberFormat="1" applyFont="1" applyFill="1" applyBorder="1"/>
    <xf numFmtId="8" fontId="5" fillId="7" borderId="37" xfId="0" applyNumberFormat="1" applyFont="1" applyFill="1" applyBorder="1" applyAlignment="1">
      <alignment horizontal="center"/>
    </xf>
    <xf numFmtId="8" fontId="5" fillId="7" borderId="38" xfId="0" applyNumberFormat="1" applyFont="1" applyFill="1" applyBorder="1" applyAlignment="1">
      <alignment horizontal="center"/>
    </xf>
    <xf numFmtId="0" fontId="5" fillId="5" borderId="14" xfId="0" applyFont="1" applyFill="1" applyBorder="1"/>
    <xf numFmtId="8" fontId="5" fillId="5" borderId="14" xfId="0" applyNumberFormat="1" applyFont="1" applyFill="1" applyBorder="1"/>
    <xf numFmtId="0" fontId="22" fillId="0" borderId="52" xfId="0" applyFont="1" applyBorder="1"/>
    <xf numFmtId="0" fontId="22" fillId="0" borderId="53" xfId="0" applyFont="1" applyBorder="1"/>
    <xf numFmtId="9" fontId="6" fillId="0" borderId="0" xfId="2" applyFont="1" applyBorder="1"/>
    <xf numFmtId="164" fontId="6" fillId="0" borderId="0" xfId="0" applyNumberFormat="1" applyFont="1"/>
    <xf numFmtId="8" fontId="7" fillId="7" borderId="55" xfId="0" applyNumberFormat="1" applyFont="1" applyFill="1" applyBorder="1"/>
    <xf numFmtId="9" fontId="7" fillId="7" borderId="57" xfId="2" applyFont="1" applyFill="1" applyBorder="1" applyProtection="1"/>
    <xf numFmtId="0" fontId="5" fillId="0" borderId="15" xfId="0" applyFont="1" applyBorder="1" applyAlignment="1">
      <alignment horizontal="left" vertical="top" wrapText="1"/>
    </xf>
    <xf numFmtId="8" fontId="6" fillId="12" borderId="5" xfId="0" applyNumberFormat="1" applyFont="1" applyFill="1" applyBorder="1"/>
    <xf numFmtId="0" fontId="16" fillId="0" borderId="0" xfId="1" applyFill="1" applyAlignment="1" applyProtection="1">
      <alignment wrapText="1"/>
      <protection locked="0"/>
    </xf>
    <xf numFmtId="0" fontId="32" fillId="0" borderId="0" xfId="0" applyFont="1"/>
    <xf numFmtId="8" fontId="10" fillId="11" borderId="14" xfId="0" applyNumberFormat="1" applyFont="1" applyFill="1" applyBorder="1" applyProtection="1">
      <protection locked="0"/>
    </xf>
    <xf numFmtId="0" fontId="32" fillId="8" borderId="0" xfId="0" applyFont="1" applyFill="1"/>
    <xf numFmtId="0" fontId="0" fillId="8" borderId="0" xfId="0" applyFill="1"/>
    <xf numFmtId="0" fontId="32" fillId="17" borderId="0" xfId="0" applyFont="1" applyFill="1"/>
    <xf numFmtId="0" fontId="0" fillId="17" borderId="0" xfId="0" applyFill="1"/>
    <xf numFmtId="0" fontId="32" fillId="9" borderId="0" xfId="0" applyFont="1" applyFill="1"/>
    <xf numFmtId="0" fontId="0" fillId="9" borderId="0" xfId="0" applyFill="1"/>
    <xf numFmtId="0" fontId="32" fillId="23" borderId="0" xfId="0" applyFont="1" applyFill="1"/>
    <xf numFmtId="0" fontId="0" fillId="23" borderId="0" xfId="0" applyFill="1"/>
    <xf numFmtId="8" fontId="5" fillId="4" borderId="28" xfId="0" applyNumberFormat="1" applyFont="1" applyFill="1" applyBorder="1"/>
    <xf numFmtId="0" fontId="33" fillId="0" borderId="0" xfId="0" applyFont="1" applyAlignment="1">
      <alignment horizontal="left" vertical="center" wrapText="1"/>
    </xf>
    <xf numFmtId="0" fontId="19" fillId="0" borderId="0" xfId="0" applyFont="1" applyAlignment="1">
      <alignment vertical="center" wrapText="1"/>
    </xf>
    <xf numFmtId="9" fontId="19" fillId="0" borderId="0" xfId="2" applyFont="1" applyBorder="1" applyAlignment="1">
      <alignment vertical="center" wrapText="1"/>
    </xf>
    <xf numFmtId="0" fontId="7" fillId="0" borderId="0" xfId="0" quotePrefix="1" applyFont="1"/>
    <xf numFmtId="164" fontId="19" fillId="0" borderId="0" xfId="0" applyNumberFormat="1" applyFont="1" applyAlignment="1">
      <alignment vertical="center" wrapText="1"/>
    </xf>
    <xf numFmtId="0" fontId="22" fillId="0" borderId="62" xfId="0" applyFont="1" applyBorder="1"/>
    <xf numFmtId="0" fontId="22" fillId="0" borderId="63" xfId="0" applyFont="1" applyBorder="1"/>
    <xf numFmtId="9" fontId="23" fillId="17" borderId="23" xfId="2" applyFont="1" applyFill="1" applyBorder="1" applyProtection="1"/>
    <xf numFmtId="8" fontId="23" fillId="17" borderId="24" xfId="0" applyNumberFormat="1" applyFont="1" applyFill="1" applyBorder="1"/>
    <xf numFmtId="0" fontId="40" fillId="0" borderId="5" xfId="0" applyFont="1" applyBorder="1" applyProtection="1">
      <protection locked="0"/>
    </xf>
    <xf numFmtId="0" fontId="23" fillId="0" borderId="0" xfId="0" applyFont="1"/>
    <xf numFmtId="0" fontId="41" fillId="0" borderId="0" xfId="0" applyFont="1" applyAlignment="1">
      <alignment horizontal="left" vertical="center" wrapText="1"/>
    </xf>
    <xf numFmtId="9" fontId="23" fillId="12" borderId="23" xfId="2" applyFont="1" applyFill="1" applyBorder="1" applyProtection="1"/>
    <xf numFmtId="8" fontId="23" fillId="12" borderId="24" xfId="0" applyNumberFormat="1" applyFont="1" applyFill="1" applyBorder="1"/>
    <xf numFmtId="0" fontId="7" fillId="0" borderId="0" xfId="0" applyFont="1"/>
    <xf numFmtId="0" fontId="42" fillId="0" borderId="0" xfId="0" applyFont="1"/>
    <xf numFmtId="0" fontId="22" fillId="11" borderId="5" xfId="0" applyFont="1" applyFill="1" applyBorder="1"/>
    <xf numFmtId="14" fontId="22" fillId="11" borderId="5" xfId="0" applyNumberFormat="1" applyFont="1" applyFill="1" applyBorder="1"/>
    <xf numFmtId="0" fontId="23" fillId="11" borderId="21" xfId="0" applyFont="1" applyFill="1" applyBorder="1" applyAlignment="1">
      <alignment horizontal="center"/>
    </xf>
    <xf numFmtId="0" fontId="44" fillId="0" borderId="0" xfId="0" applyFont="1"/>
    <xf numFmtId="0" fontId="22" fillId="0" borderId="68" xfId="0" applyFont="1" applyBorder="1" applyAlignment="1">
      <alignment vertical="top"/>
    </xf>
    <xf numFmtId="10" fontId="22" fillId="0" borderId="68" xfId="0" applyNumberFormat="1" applyFont="1" applyBorder="1" applyAlignment="1">
      <alignment vertical="top"/>
    </xf>
    <xf numFmtId="0" fontId="6" fillId="0" borderId="0" xfId="4" applyAlignment="1">
      <alignment vertical="center"/>
    </xf>
    <xf numFmtId="10" fontId="22" fillId="0" borderId="68" xfId="2" applyNumberFormat="1" applyFont="1" applyFill="1" applyBorder="1" applyAlignment="1"/>
    <xf numFmtId="0" fontId="22" fillId="0" borderId="68" xfId="0" applyFont="1" applyBorder="1" applyAlignment="1">
      <alignment horizontal="center" vertical="top"/>
    </xf>
    <xf numFmtId="0" fontId="42" fillId="0" borderId="0" xfId="0" applyFont="1" applyAlignment="1">
      <alignment horizontal="center"/>
    </xf>
    <xf numFmtId="0" fontId="22" fillId="24" borderId="68" xfId="0" applyFont="1" applyFill="1" applyBorder="1" applyAlignment="1">
      <alignment vertical="top"/>
    </xf>
    <xf numFmtId="9" fontId="22" fillId="24" borderId="68" xfId="2" applyFont="1" applyFill="1" applyBorder="1" applyAlignment="1">
      <alignment vertical="top"/>
    </xf>
    <xf numFmtId="9" fontId="22" fillId="24" borderId="68" xfId="2" applyFont="1" applyFill="1" applyBorder="1" applyAlignment="1">
      <alignment horizontal="center" vertical="top"/>
    </xf>
    <xf numFmtId="166" fontId="22" fillId="24" borderId="68" xfId="0" applyNumberFormat="1" applyFont="1" applyFill="1" applyBorder="1"/>
    <xf numFmtId="44" fontId="6" fillId="0" borderId="5" xfId="3" applyFont="1" applyBorder="1" applyProtection="1">
      <protection locked="0"/>
    </xf>
    <xf numFmtId="44" fontId="6" fillId="0" borderId="26" xfId="3" applyFont="1" applyBorder="1" applyProtection="1">
      <protection locked="0"/>
    </xf>
    <xf numFmtId="0" fontId="22" fillId="0" borderId="66" xfId="0" applyFont="1" applyBorder="1"/>
    <xf numFmtId="0" fontId="10" fillId="14" borderId="15" xfId="0" applyFont="1" applyFill="1" applyBorder="1" applyAlignment="1">
      <alignment horizontal="center" vertical="center" shrinkToFit="1"/>
    </xf>
    <xf numFmtId="0" fontId="33" fillId="0" borderId="30" xfId="0" applyFont="1" applyBorder="1" applyAlignment="1">
      <alignment horizontal="left" vertical="center" wrapText="1"/>
    </xf>
    <xf numFmtId="0" fontId="33" fillId="0" borderId="19" xfId="0" applyFont="1" applyBorder="1" applyAlignment="1">
      <alignment horizontal="left" vertical="center" wrapText="1"/>
    </xf>
    <xf numFmtId="0" fontId="7" fillId="4" borderId="69" xfId="0" applyFont="1" applyFill="1" applyBorder="1" applyProtection="1">
      <protection locked="0"/>
    </xf>
    <xf numFmtId="0" fontId="0" fillId="4" borderId="69" xfId="0" applyFill="1" applyBorder="1" applyProtection="1">
      <protection locked="0"/>
    </xf>
    <xf numFmtId="0" fontId="0" fillId="0" borderId="69" xfId="0" applyBorder="1" applyProtection="1">
      <protection locked="0"/>
    </xf>
    <xf numFmtId="0" fontId="7" fillId="4" borderId="0" xfId="0" applyFont="1" applyFill="1" applyProtection="1">
      <protection locked="0"/>
    </xf>
    <xf numFmtId="0" fontId="0" fillId="4" borderId="0" xfId="0" applyFill="1" applyProtection="1">
      <protection locked="0"/>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0" fillId="0" borderId="0" xfId="0" applyAlignment="1" applyProtection="1">
      <alignment horizontal="center"/>
      <protection locked="0"/>
    </xf>
    <xf numFmtId="4" fontId="6" fillId="12" borderId="0" xfId="0" applyNumberFormat="1" applyFont="1" applyFill="1" applyAlignment="1">
      <alignment horizontal="center"/>
    </xf>
    <xf numFmtId="9" fontId="46" fillId="0" borderId="0" xfId="0" applyNumberFormat="1" applyFont="1" applyAlignment="1">
      <alignment horizontal="center"/>
    </xf>
    <xf numFmtId="4" fontId="7" fillId="0" borderId="72" xfId="0" applyNumberFormat="1" applyFont="1" applyBorder="1" applyAlignment="1">
      <alignment horizontal="center" wrapText="1"/>
    </xf>
    <xf numFmtId="0" fontId="7" fillId="0" borderId="72" xfId="0" applyFont="1" applyBorder="1" applyAlignment="1" applyProtection="1">
      <alignment horizontal="center"/>
      <protection locked="0"/>
    </xf>
    <xf numFmtId="43" fontId="7" fillId="4" borderId="72" xfId="5" applyFont="1" applyFill="1" applyBorder="1" applyAlignment="1" applyProtection="1">
      <alignment wrapText="1"/>
      <protection locked="0"/>
    </xf>
    <xf numFmtId="43" fontId="7" fillId="4" borderId="72" xfId="5" applyFont="1" applyFill="1" applyBorder="1" applyProtection="1">
      <protection locked="0"/>
    </xf>
    <xf numFmtId="44" fontId="6" fillId="4" borderId="72" xfId="6" applyFont="1" applyFill="1" applyBorder="1" applyProtection="1">
      <protection locked="0"/>
    </xf>
    <xf numFmtId="43" fontId="0" fillId="0" borderId="0" xfId="5" applyFont="1" applyAlignment="1" applyProtection="1">
      <alignment wrapText="1"/>
      <protection locked="0"/>
    </xf>
    <xf numFmtId="43" fontId="0" fillId="0" borderId="0" xfId="5" applyFont="1" applyProtection="1">
      <protection locked="0"/>
    </xf>
    <xf numFmtId="10" fontId="0" fillId="0" borderId="0" xfId="5" applyNumberFormat="1" applyFont="1" applyProtection="1">
      <protection locked="0"/>
    </xf>
    <xf numFmtId="0" fontId="7" fillId="0" borderId="0" xfId="0" applyFont="1" applyAlignment="1">
      <alignment horizontal="left"/>
    </xf>
    <xf numFmtId="44" fontId="6" fillId="0" borderId="0" xfId="6" applyFont="1" applyFill="1" applyAlignment="1"/>
    <xf numFmtId="4" fontId="0" fillId="0" borderId="72" xfId="0" applyNumberFormat="1" applyBorder="1"/>
    <xf numFmtId="9" fontId="47" fillId="0" borderId="72" xfId="0" applyNumberFormat="1" applyFont="1" applyBorder="1"/>
    <xf numFmtId="9" fontId="47" fillId="0" borderId="0" xfId="0" applyNumberFormat="1" applyFont="1"/>
    <xf numFmtId="4" fontId="0" fillId="4" borderId="72" xfId="0" applyNumberFormat="1" applyFill="1" applyBorder="1" applyProtection="1">
      <protection locked="0"/>
    </xf>
    <xf numFmtId="0" fontId="6" fillId="0" borderId="0" xfId="0" applyFont="1" applyAlignment="1">
      <alignment horizontal="left" indent="2"/>
    </xf>
    <xf numFmtId="4" fontId="6" fillId="0" borderId="0" xfId="5" applyNumberFormat="1" applyFont="1" applyFill="1" applyAlignment="1">
      <alignment horizontal="right" vertical="center"/>
    </xf>
    <xf numFmtId="0" fontId="6" fillId="0" borderId="19" xfId="0" applyFont="1" applyBorder="1"/>
    <xf numFmtId="4" fontId="6" fillId="0" borderId="19" xfId="5" applyNumberFormat="1" applyFont="1" applyFill="1" applyBorder="1" applyAlignment="1">
      <alignment horizontal="right" vertical="center"/>
    </xf>
    <xf numFmtId="167" fontId="6" fillId="0" borderId="0" xfId="0" applyNumberFormat="1" applyFont="1"/>
    <xf numFmtId="4" fontId="7" fillId="0" borderId="0" xfId="5" applyNumberFormat="1" applyFont="1" applyFill="1" applyAlignment="1">
      <alignment horizontal="right" vertical="center"/>
    </xf>
    <xf numFmtId="0" fontId="6" fillId="0" borderId="0" xfId="0" applyFont="1" applyAlignment="1" applyProtection="1">
      <alignment wrapText="1"/>
      <protection locked="0"/>
    </xf>
    <xf numFmtId="4" fontId="7" fillId="0" borderId="72" xfId="0" applyNumberFormat="1" applyFont="1" applyBorder="1"/>
    <xf numFmtId="9" fontId="48" fillId="0" borderId="72" xfId="0" applyNumberFormat="1" applyFont="1" applyBorder="1"/>
    <xf numFmtId="9" fontId="48" fillId="0" borderId="0" xfId="0" applyNumberFormat="1" applyFont="1"/>
    <xf numFmtId="0" fontId="6" fillId="0" borderId="0" xfId="0" applyFont="1" applyProtection="1">
      <protection locked="0"/>
    </xf>
    <xf numFmtId="4" fontId="6" fillId="0" borderId="72" xfId="0" applyNumberFormat="1" applyFont="1" applyBorder="1"/>
    <xf numFmtId="43" fontId="0" fillId="0" borderId="0" xfId="0" applyNumberFormat="1" applyAlignment="1" applyProtection="1">
      <alignment wrapText="1"/>
      <protection locked="0"/>
    </xf>
    <xf numFmtId="0" fontId="0" fillId="0" borderId="15" xfId="0" applyBorder="1" applyAlignment="1" applyProtection="1">
      <alignment wrapText="1"/>
      <protection locked="0"/>
    </xf>
    <xf numFmtId="43" fontId="0" fillId="0" borderId="15" xfId="0" applyNumberFormat="1" applyBorder="1" applyAlignment="1" applyProtection="1">
      <alignment wrapText="1"/>
      <protection locked="0"/>
    </xf>
    <xf numFmtId="0" fontId="0" fillId="0" borderId="15" xfId="0" applyBorder="1" applyProtection="1">
      <protection locked="0"/>
    </xf>
    <xf numFmtId="0" fontId="6" fillId="0" borderId="73" xfId="0" applyFont="1" applyBorder="1" applyAlignment="1" applyProtection="1">
      <alignment horizontal="left" wrapText="1"/>
      <protection locked="0"/>
    </xf>
    <xf numFmtId="0" fontId="6" fillId="0" borderId="19" xfId="0" applyFont="1" applyBorder="1" applyAlignment="1" applyProtection="1">
      <alignment horizontal="left" wrapText="1"/>
      <protection locked="0"/>
    </xf>
    <xf numFmtId="0" fontId="6" fillId="0" borderId="0" xfId="0" applyFont="1" applyAlignment="1" applyProtection="1">
      <alignment horizontal="left" wrapText="1"/>
      <protection locked="0"/>
    </xf>
    <xf numFmtId="0" fontId="48" fillId="0" borderId="0" xfId="0" applyFont="1" applyAlignment="1" applyProtection="1">
      <alignment horizontal="left"/>
      <protection locked="0"/>
    </xf>
    <xf numFmtId="44" fontId="6" fillId="12" borderId="0" xfId="6" applyFont="1" applyFill="1" applyAlignment="1">
      <alignment horizontal="right" vertical="center"/>
    </xf>
    <xf numFmtId="9" fontId="6" fillId="12" borderId="0" xfId="0" applyNumberFormat="1" applyFont="1" applyFill="1"/>
    <xf numFmtId="0" fontId="6" fillId="12" borderId="0" xfId="0" applyFont="1" applyFill="1"/>
    <xf numFmtId="2" fontId="6" fillId="12" borderId="0" xfId="0" applyNumberFormat="1" applyFont="1" applyFill="1"/>
    <xf numFmtId="0" fontId="0" fillId="0" borderId="72" xfId="0" applyBorder="1" applyAlignment="1" applyProtection="1">
      <alignment horizontal="center" wrapText="1"/>
      <protection locked="0"/>
    </xf>
    <xf numFmtId="10" fontId="0" fillId="12" borderId="0" xfId="5" applyNumberFormat="1" applyFont="1" applyFill="1" applyProtection="1">
      <protection locked="0"/>
    </xf>
    <xf numFmtId="0" fontId="6" fillId="12" borderId="0" xfId="0" applyFont="1" applyFill="1" applyAlignment="1" applyProtection="1">
      <alignment horizontal="left" wrapText="1"/>
      <protection locked="0"/>
    </xf>
    <xf numFmtId="0" fontId="6" fillId="0" borderId="0" xfId="0" quotePrefix="1" applyFont="1" applyAlignment="1" applyProtection="1">
      <alignment horizontal="left"/>
      <protection locked="0"/>
    </xf>
    <xf numFmtId="8" fontId="5" fillId="0" borderId="50" xfId="0" applyNumberFormat="1" applyFont="1" applyBorder="1" applyAlignment="1" applyProtection="1">
      <alignment horizontal="center"/>
      <protection locked="0"/>
    </xf>
    <xf numFmtId="8" fontId="5" fillId="0" borderId="51" xfId="0" applyNumberFormat="1" applyFont="1" applyBorder="1" applyAlignment="1" applyProtection="1">
      <alignment horizontal="center"/>
      <protection locked="0"/>
    </xf>
    <xf numFmtId="8" fontId="5" fillId="0" borderId="38" xfId="0" applyNumberFormat="1" applyFont="1" applyBorder="1" applyAlignment="1" applyProtection="1">
      <alignment horizontal="center"/>
      <protection locked="0"/>
    </xf>
    <xf numFmtId="0" fontId="7" fillId="4" borderId="72" xfId="0" applyFont="1" applyFill="1" applyBorder="1" applyAlignment="1">
      <alignment horizontal="center" vertical="center" wrapText="1"/>
    </xf>
    <xf numFmtId="0" fontId="40" fillId="0" borderId="72" xfId="0" applyFont="1" applyBorder="1" applyProtection="1">
      <protection locked="0"/>
    </xf>
    <xf numFmtId="0" fontId="6" fillId="0" borderId="72" xfId="0" applyFont="1" applyBorder="1" applyProtection="1">
      <protection locked="0"/>
    </xf>
    <xf numFmtId="44" fontId="6" fillId="0" borderId="72" xfId="3" applyFont="1" applyBorder="1" applyProtection="1">
      <protection locked="0"/>
    </xf>
    <xf numFmtId="44" fontId="6" fillId="0" borderId="76" xfId="3" applyFont="1" applyBorder="1" applyProtection="1">
      <protection locked="0"/>
    </xf>
    <xf numFmtId="44" fontId="6" fillId="12" borderId="5" xfId="3" applyFont="1" applyFill="1" applyBorder="1" applyProtection="1">
      <protection locked="0"/>
    </xf>
    <xf numFmtId="0" fontId="7" fillId="17" borderId="54" xfId="0" applyFont="1" applyFill="1" applyBorder="1" applyAlignment="1">
      <alignment horizontal="left"/>
    </xf>
    <xf numFmtId="0" fontId="7" fillId="17" borderId="55" xfId="0" applyFont="1" applyFill="1" applyBorder="1" applyAlignment="1">
      <alignment horizontal="left"/>
    </xf>
    <xf numFmtId="8" fontId="7" fillId="17" borderId="56" xfId="0" applyNumberFormat="1" applyFont="1" applyFill="1" applyBorder="1"/>
    <xf numFmtId="0" fontId="22" fillId="0" borderId="77" xfId="0" applyFont="1" applyBorder="1"/>
    <xf numFmtId="0" fontId="22" fillId="0" borderId="78" xfId="0" applyFont="1" applyBorder="1"/>
    <xf numFmtId="165" fontId="22" fillId="12" borderId="5" xfId="0" applyNumberFormat="1" applyFont="1" applyFill="1" applyBorder="1" applyProtection="1">
      <protection locked="0"/>
    </xf>
    <xf numFmtId="165" fontId="22" fillId="12" borderId="5" xfId="2" applyNumberFormat="1" applyFont="1" applyFill="1" applyBorder="1"/>
    <xf numFmtId="165" fontId="23" fillId="12" borderId="23" xfId="2" applyNumberFormat="1" applyFont="1" applyFill="1" applyBorder="1" applyProtection="1"/>
    <xf numFmtId="8" fontId="5" fillId="4" borderId="79" xfId="0" applyNumberFormat="1" applyFont="1" applyFill="1" applyBorder="1"/>
    <xf numFmtId="0" fontId="5" fillId="0" borderId="75" xfId="0" applyFont="1" applyBorder="1"/>
    <xf numFmtId="0" fontId="22" fillId="11" borderId="80" xfId="0" applyFont="1" applyFill="1" applyBorder="1"/>
    <xf numFmtId="0" fontId="22" fillId="11" borderId="84" xfId="0" applyFont="1" applyFill="1" applyBorder="1"/>
    <xf numFmtId="0" fontId="22" fillId="11" borderId="85" xfId="0" applyFont="1" applyFill="1" applyBorder="1"/>
    <xf numFmtId="0" fontId="7" fillId="8" borderId="5" xfId="0" applyFont="1" applyFill="1" applyBorder="1" applyAlignment="1">
      <alignment horizontal="center"/>
    </xf>
    <xf numFmtId="0" fontId="7" fillId="8" borderId="21" xfId="0" applyFont="1" applyFill="1" applyBorder="1" applyAlignment="1">
      <alignment horizontal="center"/>
    </xf>
    <xf numFmtId="8" fontId="22" fillId="8" borderId="21" xfId="0" applyNumberFormat="1" applyFont="1" applyFill="1" applyBorder="1"/>
    <xf numFmtId="0" fontId="7" fillId="25" borderId="5" xfId="0" applyFont="1" applyFill="1" applyBorder="1" applyAlignment="1">
      <alignment horizontal="center"/>
    </xf>
    <xf numFmtId="8" fontId="6" fillId="25" borderId="5" xfId="0" applyNumberFormat="1" applyFont="1" applyFill="1" applyBorder="1"/>
    <xf numFmtId="0" fontId="7" fillId="3" borderId="54" xfId="0" applyFont="1" applyFill="1" applyBorder="1" applyAlignment="1">
      <alignment horizontal="left"/>
    </xf>
    <xf numFmtId="0" fontId="7" fillId="3" borderId="55" xfId="0" applyFont="1" applyFill="1" applyBorder="1" applyAlignment="1">
      <alignment horizontal="left"/>
    </xf>
    <xf numFmtId="8" fontId="7" fillId="3" borderId="56" xfId="0" applyNumberFormat="1" applyFont="1" applyFill="1" applyBorder="1"/>
    <xf numFmtId="8" fontId="7" fillId="3" borderId="55" xfId="0" applyNumberFormat="1" applyFont="1" applyFill="1" applyBorder="1"/>
    <xf numFmtId="8" fontId="7" fillId="3" borderId="58" xfId="0" applyNumberFormat="1" applyFont="1" applyFill="1" applyBorder="1"/>
    <xf numFmtId="0" fontId="1" fillId="0" borderId="82" xfId="0" applyFont="1" applyBorder="1"/>
    <xf numFmtId="0" fontId="54" fillId="0" borderId="82" xfId="4" applyFont="1" applyBorder="1"/>
    <xf numFmtId="0" fontId="54" fillId="0" borderId="83" xfId="4" applyFont="1" applyBorder="1"/>
    <xf numFmtId="0" fontId="57" fillId="0" borderId="83" xfId="4" applyFont="1" applyBorder="1" applyAlignment="1">
      <alignment horizontal="center"/>
    </xf>
    <xf numFmtId="0" fontId="57" fillId="0" borderId="82" xfId="4" applyFont="1" applyBorder="1" applyAlignment="1">
      <alignment horizontal="center"/>
    </xf>
    <xf numFmtId="8" fontId="54" fillId="0" borderId="80" xfId="4" applyNumberFormat="1" applyFont="1" applyBorder="1" applyProtection="1">
      <protection locked="0"/>
    </xf>
    <xf numFmtId="8" fontId="54" fillId="0" borderId="83" xfId="4" applyNumberFormat="1" applyFont="1" applyBorder="1"/>
    <xf numFmtId="0" fontId="54" fillId="0" borderId="80" xfId="4" applyFont="1" applyBorder="1" applyProtection="1">
      <protection locked="0"/>
    </xf>
    <xf numFmtId="0" fontId="22" fillId="0" borderId="93" xfId="0" applyFont="1" applyBorder="1"/>
    <xf numFmtId="0" fontId="22" fillId="0" borderId="74" xfId="0" applyFont="1" applyBorder="1"/>
    <xf numFmtId="0" fontId="7" fillId="0" borderId="78" xfId="0" applyFont="1" applyBorder="1" applyAlignment="1">
      <alignment horizontal="center"/>
    </xf>
    <xf numFmtId="0" fontId="7" fillId="3" borderId="107" xfId="0" applyFont="1" applyFill="1" applyBorder="1" applyAlignment="1">
      <alignment horizontal="left"/>
    </xf>
    <xf numFmtId="0" fontId="7" fillId="17" borderId="107" xfId="0" applyFont="1" applyFill="1" applyBorder="1" applyAlignment="1">
      <alignment horizontal="left"/>
    </xf>
    <xf numFmtId="8" fontId="7" fillId="4" borderId="72" xfId="3" applyNumberFormat="1" applyFont="1" applyFill="1" applyBorder="1" applyAlignment="1" applyProtection="1">
      <alignment horizontal="center"/>
      <protection locked="0"/>
    </xf>
    <xf numFmtId="9" fontId="7" fillId="4" borderId="72" xfId="0" applyNumberFormat="1" applyFont="1" applyFill="1" applyBorder="1" applyAlignment="1" applyProtection="1">
      <alignment horizontal="center"/>
      <protection locked="0"/>
    </xf>
    <xf numFmtId="4" fontId="0" fillId="4" borderId="72" xfId="0" applyNumberFormat="1" applyFill="1" applyBorder="1"/>
    <xf numFmtId="4" fontId="6" fillId="4" borderId="72" xfId="0" applyNumberFormat="1" applyFont="1" applyFill="1" applyBorder="1"/>
    <xf numFmtId="0" fontId="7" fillId="27" borderId="5" xfId="0" applyFont="1" applyFill="1" applyBorder="1" applyAlignment="1">
      <alignment horizontal="center"/>
    </xf>
    <xf numFmtId="8" fontId="6" fillId="27" borderId="5" xfId="0" applyNumberFormat="1" applyFont="1" applyFill="1" applyBorder="1"/>
    <xf numFmtId="44" fontId="6" fillId="0" borderId="5" xfId="0" applyNumberFormat="1" applyFont="1" applyBorder="1" applyProtection="1">
      <protection locked="0"/>
    </xf>
    <xf numFmtId="44" fontId="6" fillId="0" borderId="72" xfId="0" applyNumberFormat="1" applyFont="1" applyBorder="1" applyProtection="1">
      <protection locked="0"/>
    </xf>
    <xf numFmtId="44" fontId="6" fillId="0" borderId="76" xfId="0" applyNumberFormat="1" applyFont="1" applyBorder="1" applyProtection="1">
      <protection locked="0"/>
    </xf>
    <xf numFmtId="0" fontId="7" fillId="10" borderId="33" xfId="0" applyFont="1" applyFill="1" applyBorder="1" applyAlignment="1">
      <alignment horizontal="center" vertical="center"/>
    </xf>
    <xf numFmtId="0" fontId="22" fillId="11" borderId="9" xfId="0" applyFont="1" applyFill="1" applyBorder="1"/>
    <xf numFmtId="0" fontId="0" fillId="11" borderId="0" xfId="0" applyFill="1"/>
    <xf numFmtId="44" fontId="6" fillId="12" borderId="71" xfId="0" applyNumberFormat="1" applyFont="1" applyFill="1" applyBorder="1" applyProtection="1">
      <protection locked="0"/>
    </xf>
    <xf numFmtId="0" fontId="14" fillId="11" borderId="0" xfId="0" applyFont="1" applyFill="1"/>
    <xf numFmtId="0" fontId="9" fillId="11" borderId="0" xfId="0" applyFont="1" applyFill="1"/>
    <xf numFmtId="0" fontId="15" fillId="11" borderId="0" xfId="0" applyFont="1" applyFill="1"/>
    <xf numFmtId="0" fontId="10" fillId="11" borderId="0" xfId="0" applyFont="1" applyFill="1"/>
    <xf numFmtId="0" fontId="5" fillId="11" borderId="0" xfId="0" applyFont="1" applyFill="1" applyAlignment="1">
      <alignment vertical="center" wrapText="1"/>
    </xf>
    <xf numFmtId="0" fontId="10" fillId="11" borderId="9" xfId="0" applyFont="1" applyFill="1" applyBorder="1" applyAlignment="1">
      <alignment wrapText="1"/>
    </xf>
    <xf numFmtId="0" fontId="7" fillId="11" borderId="8" xfId="0" applyFont="1" applyFill="1" applyBorder="1" applyAlignment="1">
      <alignment horizontal="center" vertical="center" wrapText="1" shrinkToFit="1"/>
    </xf>
    <xf numFmtId="0" fontId="7" fillId="11" borderId="9" xfId="0" applyFont="1" applyFill="1" applyBorder="1" applyAlignment="1">
      <alignment horizontal="center" vertical="center" wrapText="1" shrinkToFit="1"/>
    </xf>
    <xf numFmtId="0" fontId="22" fillId="11" borderId="9" xfId="0" applyFont="1" applyFill="1" applyBorder="1" applyAlignment="1">
      <alignment horizontal="center" shrinkToFit="1"/>
    </xf>
    <xf numFmtId="0" fontId="10" fillId="11" borderId="8" xfId="0" applyFont="1" applyFill="1" applyBorder="1"/>
    <xf numFmtId="0" fontId="10" fillId="11" borderId="9" xfId="0" applyFont="1" applyFill="1" applyBorder="1"/>
    <xf numFmtId="0" fontId="13" fillId="11" borderId="8" xfId="0" applyFont="1" applyFill="1" applyBorder="1"/>
    <xf numFmtId="0" fontId="13" fillId="11" borderId="9" xfId="0" applyFont="1" applyFill="1" applyBorder="1"/>
    <xf numFmtId="0" fontId="1" fillId="11" borderId="0" xfId="0" applyFont="1" applyFill="1"/>
    <xf numFmtId="0" fontId="5" fillId="11" borderId="0" xfId="0" applyFont="1" applyFill="1"/>
    <xf numFmtId="0" fontId="1" fillId="11" borderId="8" xfId="0" applyFont="1" applyFill="1" applyBorder="1"/>
    <xf numFmtId="0" fontId="1" fillId="11" borderId="9" xfId="0" applyFont="1" applyFill="1" applyBorder="1"/>
    <xf numFmtId="0" fontId="1" fillId="11" borderId="81" xfId="0" applyFont="1" applyFill="1" applyBorder="1"/>
    <xf numFmtId="0" fontId="1" fillId="11" borderId="82" xfId="0" applyFont="1" applyFill="1" applyBorder="1"/>
    <xf numFmtId="0" fontId="1" fillId="11" borderId="83" xfId="0" applyFont="1" applyFill="1" applyBorder="1"/>
    <xf numFmtId="0" fontId="1" fillId="11" borderId="0" xfId="0" applyFont="1" applyFill="1" applyAlignment="1">
      <alignment horizontal="center"/>
    </xf>
    <xf numFmtId="0" fontId="34" fillId="11" borderId="80" xfId="0" applyFont="1" applyFill="1" applyBorder="1" applyProtection="1">
      <protection locked="0"/>
    </xf>
    <xf numFmtId="8" fontId="7" fillId="4" borderId="72" xfId="5" applyNumberFormat="1" applyFont="1" applyFill="1" applyBorder="1" applyProtection="1">
      <protection locked="0"/>
    </xf>
    <xf numFmtId="4" fontId="0" fillId="0" borderId="80" xfId="0" applyNumberFormat="1" applyBorder="1"/>
    <xf numFmtId="9" fontId="47" fillId="0" borderId="80" xfId="0" applyNumberFormat="1" applyFont="1" applyBorder="1"/>
    <xf numFmtId="43" fontId="7" fillId="4" borderId="80" xfId="5" applyFont="1" applyFill="1" applyBorder="1" applyAlignment="1" applyProtection="1">
      <alignment wrapText="1"/>
      <protection locked="0"/>
    </xf>
    <xf numFmtId="4" fontId="0" fillId="4" borderId="80" xfId="0" applyNumberFormat="1" applyFill="1" applyBorder="1"/>
    <xf numFmtId="4" fontId="0" fillId="4" borderId="80" xfId="0" applyNumberFormat="1" applyFill="1" applyBorder="1" applyProtection="1">
      <protection locked="0"/>
    </xf>
    <xf numFmtId="0" fontId="6" fillId="0" borderId="0" xfId="0" applyFont="1" applyAlignment="1">
      <alignment horizontal="left" indent="5"/>
    </xf>
    <xf numFmtId="40" fontId="0" fillId="4" borderId="80" xfId="0" applyNumberFormat="1" applyFill="1" applyBorder="1"/>
    <xf numFmtId="0" fontId="5" fillId="4" borderId="86" xfId="0" applyFont="1" applyFill="1" applyBorder="1"/>
    <xf numFmtId="0" fontId="5" fillId="4" borderId="16" xfId="0" applyFont="1" applyFill="1" applyBorder="1" applyAlignment="1">
      <alignment horizontal="right"/>
    </xf>
    <xf numFmtId="0" fontId="5" fillId="4" borderId="115" xfId="0" applyFont="1" applyFill="1" applyBorder="1"/>
    <xf numFmtId="0" fontId="5" fillId="0" borderId="2" xfId="0" applyFont="1" applyBorder="1" applyAlignment="1">
      <alignment horizontal="left" vertical="top" wrapText="1"/>
    </xf>
    <xf numFmtId="0" fontId="5" fillId="11" borderId="8" xfId="0" applyFont="1" applyFill="1" applyBorder="1"/>
    <xf numFmtId="0" fontId="5" fillId="11" borderId="9" xfId="0" applyFont="1" applyFill="1" applyBorder="1"/>
    <xf numFmtId="0" fontId="5" fillId="11" borderId="74" xfId="0" applyFont="1" applyFill="1" applyBorder="1"/>
    <xf numFmtId="0" fontId="5" fillId="11" borderId="75" xfId="0" applyFont="1" applyFill="1" applyBorder="1"/>
    <xf numFmtId="0" fontId="15" fillId="0" borderId="0" xfId="0" applyFont="1"/>
    <xf numFmtId="0" fontId="62" fillId="0" borderId="0" xfId="0" applyFont="1" applyAlignment="1">
      <alignment horizontal="left"/>
    </xf>
    <xf numFmtId="0" fontId="62" fillId="0" borderId="0" xfId="0" applyFont="1"/>
    <xf numFmtId="0" fontId="64" fillId="0" borderId="0" xfId="0" applyFont="1" applyAlignment="1">
      <alignment horizontal="left"/>
    </xf>
    <xf numFmtId="0" fontId="0" fillId="16" borderId="0" xfId="0" applyFill="1"/>
    <xf numFmtId="0" fontId="0" fillId="18" borderId="0" xfId="0" applyFill="1"/>
    <xf numFmtId="0" fontId="32" fillId="16" borderId="0" xfId="0" applyFont="1" applyFill="1"/>
    <xf numFmtId="0" fontId="32" fillId="18" borderId="0" xfId="0" applyFont="1" applyFill="1"/>
    <xf numFmtId="44" fontId="22" fillId="4" borderId="5" xfId="0" applyNumberFormat="1" applyFont="1" applyFill="1" applyBorder="1" applyProtection="1">
      <protection locked="0"/>
    </xf>
    <xf numFmtId="44" fontId="22" fillId="4" borderId="5" xfId="3" applyFont="1" applyFill="1" applyBorder="1" applyProtection="1">
      <protection locked="0"/>
    </xf>
    <xf numFmtId="44" fontId="22" fillId="4" borderId="26" xfId="0" applyNumberFormat="1" applyFont="1" applyFill="1" applyBorder="1" applyProtection="1">
      <protection locked="0"/>
    </xf>
    <xf numFmtId="8" fontId="54" fillId="0" borderId="10" xfId="4" applyNumberFormat="1" applyFont="1" applyBorder="1" applyProtection="1">
      <protection locked="0"/>
    </xf>
    <xf numFmtId="8" fontId="54" fillId="0" borderId="24" xfId="4" applyNumberFormat="1" applyFont="1" applyBorder="1" applyProtection="1">
      <protection locked="0"/>
    </xf>
    <xf numFmtId="0" fontId="0" fillId="0" borderId="0" xfId="0" applyAlignment="1">
      <alignment wrapText="1"/>
    </xf>
    <xf numFmtId="166" fontId="22" fillId="2" borderId="68" xfId="0" applyNumberFormat="1" applyFont="1" applyFill="1" applyBorder="1"/>
    <xf numFmtId="0" fontId="22" fillId="2" borderId="68" xfId="0" applyFont="1" applyFill="1" applyBorder="1" applyAlignment="1">
      <alignment vertical="top"/>
    </xf>
    <xf numFmtId="0" fontId="22" fillId="24" borderId="68" xfId="0" applyFont="1" applyFill="1" applyBorder="1" applyAlignment="1">
      <alignment vertical="top" wrapText="1"/>
    </xf>
    <xf numFmtId="0" fontId="22" fillId="0" borderId="68" xfId="0" applyFont="1" applyBorder="1" applyAlignment="1">
      <alignment vertical="top" wrapText="1"/>
    </xf>
    <xf numFmtId="0" fontId="42" fillId="0" borderId="0" xfId="0" applyFont="1" applyAlignment="1">
      <alignment wrapText="1"/>
    </xf>
    <xf numFmtId="0" fontId="66" fillId="2" borderId="68" xfId="0" applyFont="1" applyFill="1" applyBorder="1" applyAlignment="1">
      <alignment vertical="top"/>
    </xf>
    <xf numFmtId="10" fontId="22" fillId="2" borderId="68" xfId="2" applyNumberFormat="1" applyFont="1" applyFill="1" applyBorder="1" applyAlignment="1"/>
    <xf numFmtId="0" fontId="22" fillId="2" borderId="68" xfId="0" applyFont="1" applyFill="1" applyBorder="1" applyAlignment="1">
      <alignment horizontal="center" vertical="top"/>
    </xf>
    <xf numFmtId="0" fontId="22" fillId="2" borderId="68" xfId="0" applyFont="1" applyFill="1" applyBorder="1" applyAlignment="1">
      <alignment vertical="top" wrapText="1"/>
    </xf>
    <xf numFmtId="0" fontId="0" fillId="0" borderId="0" xfId="0" applyAlignment="1">
      <alignment horizontal="left" indent="3"/>
    </xf>
    <xf numFmtId="0" fontId="0" fillId="3" borderId="0" xfId="0" applyFill="1"/>
    <xf numFmtId="0" fontId="0" fillId="0" borderId="0" xfId="0" applyAlignment="1">
      <alignment horizontal="left"/>
    </xf>
    <xf numFmtId="0" fontId="61" fillId="0" borderId="0" xfId="0" applyFont="1" applyAlignment="1">
      <alignment horizontal="left"/>
    </xf>
    <xf numFmtId="0" fontId="34" fillId="0" borderId="0" xfId="0" applyFont="1"/>
    <xf numFmtId="0" fontId="45" fillId="4" borderId="68" xfId="0" applyFont="1" applyFill="1" applyBorder="1" applyAlignment="1">
      <alignment vertical="top"/>
    </xf>
    <xf numFmtId="165" fontId="45" fillId="4" borderId="68" xfId="2" applyNumberFormat="1" applyFont="1" applyFill="1" applyBorder="1" applyAlignment="1">
      <alignment vertical="top"/>
    </xf>
    <xf numFmtId="9" fontId="45" fillId="4" borderId="68" xfId="2" applyFont="1" applyFill="1" applyBorder="1" applyAlignment="1">
      <alignment horizontal="center" vertical="top"/>
    </xf>
    <xf numFmtId="166" fontId="45" fillId="4" borderId="68" xfId="0" applyNumberFormat="1" applyFont="1" applyFill="1" applyBorder="1"/>
    <xf numFmtId="0" fontId="59" fillId="4" borderId="68" xfId="0" applyFont="1" applyFill="1" applyBorder="1" applyAlignment="1">
      <alignment vertical="top" wrapText="1"/>
    </xf>
    <xf numFmtId="166" fontId="45" fillId="4" borderId="68" xfId="0" applyNumberFormat="1" applyFont="1" applyFill="1" applyBorder="1" applyAlignment="1">
      <alignment vertical="top"/>
    </xf>
    <xf numFmtId="10" fontId="45" fillId="4" borderId="68" xfId="2" applyNumberFormat="1" applyFont="1" applyFill="1" applyBorder="1" applyAlignment="1">
      <alignment vertical="top"/>
    </xf>
    <xf numFmtId="0" fontId="23" fillId="4" borderId="5" xfId="0" applyFont="1" applyFill="1" applyBorder="1"/>
    <xf numFmtId="0" fontId="43" fillId="4" borderId="0" xfId="0" applyFont="1" applyFill="1"/>
    <xf numFmtId="0" fontId="42" fillId="4" borderId="0" xfId="0" applyFont="1" applyFill="1"/>
    <xf numFmtId="0" fontId="22" fillId="4" borderId="0" xfId="0" applyFont="1" applyFill="1"/>
    <xf numFmtId="0" fontId="22" fillId="4" borderId="0" xfId="0" applyFont="1" applyFill="1" applyAlignment="1">
      <alignment horizontal="center"/>
    </xf>
    <xf numFmtId="0" fontId="13" fillId="4" borderId="1" xfId="0" applyFont="1" applyFill="1" applyBorder="1" applyAlignment="1">
      <alignment horizontal="center" vertical="center" wrapText="1"/>
    </xf>
    <xf numFmtId="0" fontId="22" fillId="4" borderId="0" xfId="0" applyFont="1" applyFill="1" applyAlignment="1">
      <alignment wrapText="1"/>
    </xf>
    <xf numFmtId="0" fontId="23" fillId="4" borderId="5" xfId="0" applyFont="1" applyFill="1" applyBorder="1" applyAlignment="1">
      <alignment horizontal="center" vertical="top" wrapText="1"/>
    </xf>
    <xf numFmtId="0" fontId="32" fillId="29" borderId="0" xfId="0" applyFont="1" applyFill="1"/>
    <xf numFmtId="0" fontId="32" fillId="29" borderId="0" xfId="0" applyFont="1" applyFill="1" applyAlignment="1">
      <alignment horizontal="left"/>
    </xf>
    <xf numFmtId="0" fontId="32" fillId="3" borderId="0" xfId="0" applyFont="1" applyFill="1"/>
    <xf numFmtId="0" fontId="67" fillId="11" borderId="0" xfId="0" applyFont="1" applyFill="1" applyProtection="1">
      <protection locked="0"/>
    </xf>
    <xf numFmtId="0" fontId="10" fillId="0" borderId="96" xfId="0" applyFont="1" applyBorder="1"/>
    <xf numFmtId="0" fontId="10" fillId="0" borderId="75" xfId="0" applyFont="1" applyBorder="1"/>
    <xf numFmtId="0" fontId="10" fillId="0" borderId="74" xfId="0" applyFont="1" applyBorder="1"/>
    <xf numFmtId="0" fontId="2" fillId="11" borderId="94" xfId="0" applyFont="1" applyFill="1" applyBorder="1"/>
    <xf numFmtId="0" fontId="10" fillId="0" borderId="78" xfId="0" applyFont="1" applyBorder="1"/>
    <xf numFmtId="0" fontId="10" fillId="0" borderId="102" xfId="0" applyFont="1" applyBorder="1"/>
    <xf numFmtId="0" fontId="10" fillId="0" borderId="103" xfId="0" applyFont="1" applyBorder="1"/>
    <xf numFmtId="0" fontId="2" fillId="11" borderId="106" xfId="0" applyFont="1" applyFill="1" applyBorder="1"/>
    <xf numFmtId="0" fontId="10" fillId="0" borderId="97" xfId="0" applyFont="1" applyBorder="1"/>
    <xf numFmtId="0" fontId="2" fillId="11" borderId="105" xfId="0" applyFont="1" applyFill="1" applyBorder="1" applyAlignment="1">
      <alignment horizontal="right"/>
    </xf>
    <xf numFmtId="0" fontId="10" fillId="0" borderId="99" xfId="0" applyFont="1" applyBorder="1"/>
    <xf numFmtId="0" fontId="2" fillId="11" borderId="98" xfId="0" applyFont="1" applyFill="1" applyBorder="1" applyAlignment="1">
      <alignment horizontal="right"/>
    </xf>
    <xf numFmtId="0" fontId="2" fillId="11" borderId="75" xfId="0" applyFont="1" applyFill="1" applyBorder="1"/>
    <xf numFmtId="0" fontId="2" fillId="11" borderId="100" xfId="0" applyFont="1" applyFill="1" applyBorder="1"/>
    <xf numFmtId="0" fontId="2" fillId="11" borderId="78" xfId="0" applyFont="1" applyFill="1" applyBorder="1"/>
    <xf numFmtId="0" fontId="10" fillId="0" borderId="101" xfId="0" applyFont="1" applyBorder="1"/>
    <xf numFmtId="0" fontId="10" fillId="0" borderId="104" xfId="0" applyFont="1" applyBorder="1"/>
    <xf numFmtId="0" fontId="67" fillId="11" borderId="0" xfId="0" applyFont="1" applyFill="1" applyAlignment="1" applyProtection="1">
      <alignment horizontal="left" indent="2"/>
      <protection locked="0"/>
    </xf>
    <xf numFmtId="0" fontId="2" fillId="11" borderId="0" xfId="0" applyFont="1" applyFill="1" applyAlignment="1">
      <alignment horizontal="left" indent="2"/>
    </xf>
    <xf numFmtId="0" fontId="5" fillId="0" borderId="94" xfId="0" applyFont="1" applyBorder="1" applyAlignment="1">
      <alignment horizontal="center"/>
    </xf>
    <xf numFmtId="0" fontId="0" fillId="0" borderId="0" xfId="0" applyAlignment="1">
      <alignment vertical="center" wrapText="1"/>
    </xf>
    <xf numFmtId="0" fontId="0" fillId="0" borderId="0" xfId="0" applyAlignment="1">
      <alignment vertical="center"/>
    </xf>
    <xf numFmtId="0" fontId="12" fillId="0" borderId="0" xfId="0" applyFont="1" applyAlignment="1">
      <alignment vertical="center"/>
    </xf>
    <xf numFmtId="0" fontId="68" fillId="0" borderId="0" xfId="0" applyFont="1" applyAlignment="1">
      <alignment horizontal="left" vertical="center" indent="2"/>
    </xf>
    <xf numFmtId="0" fontId="70" fillId="0" borderId="0" xfId="0" applyFont="1" applyAlignment="1">
      <alignment horizontal="left" vertical="center" indent="7"/>
    </xf>
    <xf numFmtId="0" fontId="36" fillId="11" borderId="95" xfId="0" applyFont="1" applyFill="1" applyBorder="1"/>
    <xf numFmtId="0" fontId="0" fillId="0" borderId="0" xfId="0" applyAlignment="1">
      <alignment horizontal="left" wrapText="1" indent="1"/>
    </xf>
    <xf numFmtId="0" fontId="32" fillId="30" borderId="0" xfId="0" applyFont="1" applyFill="1"/>
    <xf numFmtId="0" fontId="0" fillId="30" borderId="0" xfId="0" applyFill="1"/>
    <xf numFmtId="0" fontId="61" fillId="0" borderId="0" xfId="0" applyFont="1"/>
    <xf numFmtId="0" fontId="34" fillId="0" borderId="0" xfId="0" applyFont="1" applyAlignment="1">
      <alignment horizontal="left" vertical="center" wrapText="1"/>
    </xf>
    <xf numFmtId="0" fontId="32" fillId="19" borderId="0" xfId="0" applyFont="1" applyFill="1"/>
    <xf numFmtId="0" fontId="0" fillId="19" borderId="0" xfId="0" applyFill="1"/>
    <xf numFmtId="0" fontId="32" fillId="20" borderId="0" xfId="0" applyFont="1" applyFill="1"/>
    <xf numFmtId="0" fontId="0" fillId="20" borderId="0" xfId="0" applyFill="1"/>
    <xf numFmtId="0" fontId="32" fillId="5" borderId="0" xfId="0" applyFont="1" applyFill="1"/>
    <xf numFmtId="0" fontId="0" fillId="5" borderId="0" xfId="0" applyFill="1"/>
    <xf numFmtId="8" fontId="22" fillId="19" borderId="5" xfId="0" applyNumberFormat="1" applyFont="1" applyFill="1" applyBorder="1"/>
    <xf numFmtId="0" fontId="37" fillId="16" borderId="47" xfId="0" applyFont="1" applyFill="1" applyBorder="1"/>
    <xf numFmtId="0" fontId="37" fillId="18" borderId="112" xfId="0" applyFont="1" applyFill="1" applyBorder="1"/>
    <xf numFmtId="0" fontId="37" fillId="26" borderId="112" xfId="0" applyFont="1" applyFill="1" applyBorder="1"/>
    <xf numFmtId="0" fontId="37" fillId="9" borderId="112" xfId="0" applyFont="1" applyFill="1" applyBorder="1"/>
    <xf numFmtId="0" fontId="37" fillId="17" borderId="112" xfId="0" applyFont="1" applyFill="1" applyBorder="1"/>
    <xf numFmtId="0" fontId="37" fillId="22" borderId="112" xfId="0" applyFont="1" applyFill="1" applyBorder="1"/>
    <xf numFmtId="0" fontId="37" fillId="16" borderId="112" xfId="0" applyFont="1" applyFill="1" applyBorder="1"/>
    <xf numFmtId="0" fontId="37" fillId="20" borderId="113" xfId="0" applyFont="1" applyFill="1" applyBorder="1"/>
    <xf numFmtId="0" fontId="37" fillId="8" borderId="112" xfId="0" applyFont="1" applyFill="1" applyBorder="1"/>
    <xf numFmtId="0" fontId="27" fillId="4" borderId="11" xfId="1" applyFont="1" applyFill="1" applyBorder="1" applyAlignment="1" applyProtection="1">
      <alignment horizontal="right"/>
    </xf>
    <xf numFmtId="0" fontId="5" fillId="7" borderId="114" xfId="0" applyFont="1" applyFill="1" applyBorder="1" applyAlignment="1">
      <alignment horizontal="right"/>
    </xf>
    <xf numFmtId="8" fontId="5" fillId="7" borderId="40" xfId="0" applyNumberFormat="1" applyFont="1" applyFill="1" applyBorder="1"/>
    <xf numFmtId="8" fontId="5" fillId="7" borderId="108" xfId="0" applyNumberFormat="1" applyFont="1" applyFill="1" applyBorder="1"/>
    <xf numFmtId="8" fontId="5" fillId="7" borderId="41" xfId="0" applyNumberFormat="1" applyFont="1" applyFill="1" applyBorder="1"/>
    <xf numFmtId="8" fontId="5" fillId="7" borderId="49" xfId="0" applyNumberFormat="1" applyFont="1" applyFill="1" applyBorder="1"/>
    <xf numFmtId="0" fontId="7" fillId="4" borderId="116" xfId="0" applyFont="1" applyFill="1" applyBorder="1" applyAlignment="1">
      <alignment horizontal="right"/>
    </xf>
    <xf numFmtId="0" fontId="5" fillId="4" borderId="18" xfId="0" applyFont="1" applyFill="1" applyBorder="1" applyAlignment="1">
      <alignment horizontal="left" vertical="top" wrapText="1"/>
    </xf>
    <xf numFmtId="8" fontId="5" fillId="4" borderId="109" xfId="0" applyNumberFormat="1" applyFont="1" applyFill="1" applyBorder="1" applyAlignment="1">
      <alignment horizontal="right" vertical="top" wrapText="1"/>
    </xf>
    <xf numFmtId="8" fontId="5" fillId="4" borderId="15" xfId="0" applyNumberFormat="1" applyFont="1" applyFill="1" applyBorder="1" applyAlignment="1">
      <alignment horizontal="right" vertical="top" wrapText="1"/>
    </xf>
    <xf numFmtId="0" fontId="36" fillId="16" borderId="86" xfId="0" applyFont="1" applyFill="1" applyBorder="1"/>
    <xf numFmtId="43" fontId="6" fillId="4" borderId="110" xfId="0" applyNumberFormat="1" applyFont="1" applyFill="1" applyBorder="1" applyAlignment="1">
      <alignment horizontal="right" vertical="top" wrapText="1"/>
    </xf>
    <xf numFmtId="43" fontId="6" fillId="4" borderId="15" xfId="0" applyNumberFormat="1" applyFont="1" applyFill="1" applyBorder="1" applyAlignment="1">
      <alignment horizontal="right" vertical="top" wrapText="1"/>
    </xf>
    <xf numFmtId="0" fontId="36" fillId="18" borderId="117" xfId="0" applyFont="1" applyFill="1" applyBorder="1"/>
    <xf numFmtId="0" fontId="36" fillId="26" borderId="117" xfId="0" applyFont="1" applyFill="1" applyBorder="1"/>
    <xf numFmtId="43" fontId="6" fillId="4" borderId="110" xfId="0" applyNumberFormat="1" applyFont="1" applyFill="1" applyBorder="1" applyAlignment="1">
      <alignment vertical="top" wrapText="1"/>
    </xf>
    <xf numFmtId="43" fontId="6" fillId="4" borderId="15" xfId="0" applyNumberFormat="1" applyFont="1" applyFill="1" applyBorder="1" applyAlignment="1">
      <alignment vertical="top" wrapText="1"/>
    </xf>
    <xf numFmtId="0" fontId="36" fillId="9" borderId="117" xfId="0" applyFont="1" applyFill="1" applyBorder="1"/>
    <xf numFmtId="0" fontId="36" fillId="17" borderId="117" xfId="0" applyFont="1" applyFill="1" applyBorder="1"/>
    <xf numFmtId="0" fontId="36" fillId="22" borderId="117" xfId="0" applyFont="1" applyFill="1" applyBorder="1"/>
    <xf numFmtId="0" fontId="36" fillId="16" borderId="117" xfId="0" applyFont="1" applyFill="1" applyBorder="1"/>
    <xf numFmtId="0" fontId="36" fillId="20" borderId="117" xfId="0" applyFont="1" applyFill="1" applyBorder="1"/>
    <xf numFmtId="0" fontId="36" fillId="8" borderId="117" xfId="0" applyFont="1" applyFill="1" applyBorder="1"/>
    <xf numFmtId="0" fontId="7" fillId="4" borderId="118" xfId="0" applyFont="1" applyFill="1" applyBorder="1" applyAlignment="1">
      <alignment horizontal="right"/>
    </xf>
    <xf numFmtId="8" fontId="7" fillId="4" borderId="39" xfId="0" applyNumberFormat="1" applyFont="1" applyFill="1" applyBorder="1" applyAlignment="1">
      <alignment vertical="top" wrapText="1"/>
    </xf>
    <xf numFmtId="8" fontId="7" fillId="4" borderId="108" xfId="0" applyNumberFormat="1" applyFont="1" applyFill="1" applyBorder="1" applyAlignment="1">
      <alignment vertical="top" wrapText="1"/>
    </xf>
    <xf numFmtId="0" fontId="36" fillId="4" borderId="16" xfId="0" applyFont="1" applyFill="1" applyBorder="1"/>
    <xf numFmtId="8" fontId="6" fillId="4" borderId="15" xfId="0" applyNumberFormat="1" applyFont="1" applyFill="1" applyBorder="1" applyAlignment="1">
      <alignment vertical="top" wrapText="1"/>
    </xf>
    <xf numFmtId="0" fontId="7" fillId="4" borderId="119" xfId="0" applyFont="1" applyFill="1" applyBorder="1" applyAlignment="1">
      <alignment horizontal="right"/>
    </xf>
    <xf numFmtId="8" fontId="6" fillId="4" borderId="3" xfId="0" applyNumberFormat="1" applyFont="1" applyFill="1" applyBorder="1" applyAlignment="1">
      <alignment vertical="top" wrapText="1"/>
    </xf>
    <xf numFmtId="0" fontId="6" fillId="4" borderId="18" xfId="0" applyFont="1" applyFill="1" applyBorder="1" applyAlignment="1">
      <alignment vertical="top" wrapText="1"/>
    </xf>
    <xf numFmtId="0" fontId="6" fillId="4" borderId="15" xfId="0" applyFont="1" applyFill="1" applyBorder="1" applyAlignment="1">
      <alignment vertical="top" wrapText="1"/>
    </xf>
    <xf numFmtId="0" fontId="27" fillId="12" borderId="1" xfId="0" applyFont="1" applyFill="1" applyBorder="1" applyAlignment="1">
      <alignment horizontal="left"/>
    </xf>
    <xf numFmtId="0" fontId="27" fillId="12" borderId="2" xfId="0" applyFont="1" applyFill="1" applyBorder="1" applyAlignment="1">
      <alignment horizontal="center"/>
    </xf>
    <xf numFmtId="0" fontId="27" fillId="12" borderId="3" xfId="0" applyFont="1" applyFill="1" applyBorder="1" applyAlignment="1">
      <alignment horizontal="center"/>
    </xf>
    <xf numFmtId="0" fontId="1" fillId="13" borderId="42" xfId="0" applyFont="1" applyFill="1" applyBorder="1" applyAlignment="1">
      <alignment horizontal="left"/>
    </xf>
    <xf numFmtId="0" fontId="1" fillId="13" borderId="4" xfId="0" applyFont="1" applyFill="1" applyBorder="1" applyAlignment="1">
      <alignment horizontal="left"/>
    </xf>
    <xf numFmtId="0" fontId="1" fillId="13" borderId="64" xfId="0" applyFont="1" applyFill="1" applyBorder="1" applyAlignment="1">
      <alignment horizontal="left"/>
    </xf>
    <xf numFmtId="0" fontId="1" fillId="13" borderId="16" xfId="0" applyFont="1" applyFill="1" applyBorder="1" applyAlignment="1">
      <alignment horizontal="left" indent="2"/>
    </xf>
    <xf numFmtId="0" fontId="1" fillId="13" borderId="17" xfId="0" applyFont="1" applyFill="1" applyBorder="1" applyAlignment="1">
      <alignment horizontal="left"/>
    </xf>
    <xf numFmtId="0" fontId="10" fillId="10" borderId="17" xfId="0" applyFont="1" applyFill="1" applyBorder="1" applyAlignment="1">
      <alignment horizontal="left"/>
    </xf>
    <xf numFmtId="44" fontId="6" fillId="12" borderId="5" xfId="3" applyFont="1" applyFill="1" applyBorder="1" applyProtection="1"/>
    <xf numFmtId="44" fontId="6" fillId="12" borderId="72" xfId="3" applyFont="1" applyFill="1" applyBorder="1" applyProtection="1"/>
    <xf numFmtId="9" fontId="22" fillId="12" borderId="5" xfId="2" applyFont="1" applyFill="1" applyBorder="1" applyProtection="1"/>
    <xf numFmtId="165" fontId="22" fillId="12" borderId="5" xfId="2" applyNumberFormat="1" applyFont="1" applyFill="1" applyBorder="1" applyProtection="1"/>
    <xf numFmtId="0" fontId="57" fillId="18" borderId="87" xfId="4" applyFont="1" applyFill="1" applyBorder="1" applyAlignment="1">
      <alignment horizontal="center" vertical="center" wrapText="1"/>
    </xf>
    <xf numFmtId="0" fontId="54" fillId="18" borderId="87" xfId="4" applyFont="1" applyFill="1" applyBorder="1"/>
    <xf numFmtId="0" fontId="57" fillId="3" borderId="80" xfId="4" applyFont="1" applyFill="1" applyBorder="1" applyAlignment="1">
      <alignment horizontal="center" vertical="center" wrapText="1"/>
    </xf>
    <xf numFmtId="0" fontId="57" fillId="3" borderId="80" xfId="4" applyFont="1" applyFill="1" applyBorder="1" applyAlignment="1">
      <alignment horizontal="center"/>
    </xf>
    <xf numFmtId="0" fontId="57" fillId="3" borderId="80" xfId="4" applyFont="1" applyFill="1" applyBorder="1" applyAlignment="1">
      <alignment horizontal="center" wrapText="1"/>
    </xf>
    <xf numFmtId="8" fontId="57" fillId="3" borderId="80" xfId="4" applyNumberFormat="1" applyFont="1" applyFill="1" applyBorder="1"/>
    <xf numFmtId="8" fontId="57" fillId="8" borderId="80" xfId="4" applyNumberFormat="1" applyFont="1" applyFill="1" applyBorder="1"/>
    <xf numFmtId="0" fontId="57" fillId="8" borderId="80" xfId="4" applyFont="1" applyFill="1" applyBorder="1" applyAlignment="1">
      <alignment horizontal="right"/>
    </xf>
    <xf numFmtId="8" fontId="57" fillId="8" borderId="24" xfId="4" applyNumberFormat="1" applyFont="1" applyFill="1" applyBorder="1"/>
    <xf numFmtId="8" fontId="57" fillId="8" borderId="10" xfId="4" applyNumberFormat="1" applyFont="1" applyFill="1" applyBorder="1"/>
    <xf numFmtId="8" fontId="57" fillId="7" borderId="80" xfId="4" applyNumberFormat="1" applyFont="1" applyFill="1" applyBorder="1"/>
    <xf numFmtId="0" fontId="57" fillId="7" borderId="80" xfId="4" applyFont="1" applyFill="1" applyBorder="1" applyAlignment="1">
      <alignment horizontal="right"/>
    </xf>
    <xf numFmtId="0" fontId="0" fillId="11" borderId="80" xfId="0" applyFill="1" applyBorder="1" applyProtection="1">
      <protection locked="0"/>
    </xf>
    <xf numFmtId="44" fontId="7" fillId="4" borderId="72" xfId="0" applyNumberFormat="1" applyFont="1" applyFill="1" applyBorder="1" applyAlignment="1">
      <alignment horizontal="center" vertical="center" wrapText="1"/>
    </xf>
    <xf numFmtId="8" fontId="22" fillId="12" borderId="21" xfId="0" applyNumberFormat="1" applyFont="1" applyFill="1" applyBorder="1" applyProtection="1">
      <protection locked="0"/>
    </xf>
    <xf numFmtId="9" fontId="22" fillId="12" borderId="5" xfId="2" applyFont="1" applyFill="1" applyBorder="1" applyProtection="1">
      <protection locked="0"/>
    </xf>
    <xf numFmtId="9" fontId="23" fillId="12" borderId="23" xfId="2" applyFont="1" applyFill="1" applyBorder="1" applyProtection="1">
      <protection locked="0"/>
    </xf>
    <xf numFmtId="8" fontId="23" fillId="12" borderId="24" xfId="0" applyNumberFormat="1" applyFont="1" applyFill="1" applyBorder="1" applyProtection="1">
      <protection locked="0"/>
    </xf>
    <xf numFmtId="0" fontId="22" fillId="0" borderId="0" xfId="0" applyFont="1" applyAlignment="1">
      <alignment horizontal="center" vertical="top"/>
    </xf>
    <xf numFmtId="0" fontId="45" fillId="4" borderId="133" xfId="0" applyFont="1" applyFill="1" applyBorder="1" applyAlignment="1">
      <alignment vertical="top"/>
    </xf>
    <xf numFmtId="165" fontId="45" fillId="4" borderId="133" xfId="2" applyNumberFormat="1" applyFont="1" applyFill="1" applyBorder="1" applyAlignment="1">
      <alignment vertical="top"/>
    </xf>
    <xf numFmtId="9" fontId="45" fillId="4" borderId="133" xfId="2" applyFont="1" applyFill="1" applyBorder="1" applyAlignment="1">
      <alignment horizontal="center" vertical="top"/>
    </xf>
    <xf numFmtId="166" fontId="45" fillId="4" borderId="133" xfId="0" applyNumberFormat="1" applyFont="1" applyFill="1" applyBorder="1"/>
    <xf numFmtId="0" fontId="59" fillId="4" borderId="133" xfId="0" applyFont="1" applyFill="1" applyBorder="1" applyAlignment="1">
      <alignment vertical="top" wrapText="1"/>
    </xf>
    <xf numFmtId="0" fontId="22" fillId="4" borderId="132" xfId="0" applyFont="1" applyFill="1" applyBorder="1" applyAlignment="1">
      <alignment horizontal="center" vertical="top"/>
    </xf>
    <xf numFmtId="0" fontId="22" fillId="4" borderId="132" xfId="0" applyFont="1" applyFill="1" applyBorder="1" applyAlignment="1">
      <alignment horizontal="center" vertical="top" wrapText="1"/>
    </xf>
    <xf numFmtId="0" fontId="7" fillId="8" borderId="132" xfId="0" applyFont="1" applyFill="1" applyBorder="1" applyAlignment="1">
      <alignment horizontal="center" vertical="center" wrapText="1"/>
    </xf>
    <xf numFmtId="0" fontId="7" fillId="19" borderId="132" xfId="0" applyFont="1" applyFill="1" applyBorder="1" applyAlignment="1">
      <alignment horizontal="center" vertical="center" wrapText="1"/>
    </xf>
    <xf numFmtId="0" fontId="7" fillId="18" borderId="132" xfId="0" applyFont="1" applyFill="1" applyBorder="1" applyAlignment="1">
      <alignment horizontal="center" vertical="center" wrapText="1"/>
    </xf>
    <xf numFmtId="0" fontId="7" fillId="27" borderId="132" xfId="0" applyFont="1" applyFill="1" applyBorder="1" applyAlignment="1">
      <alignment horizontal="center" vertical="center" wrapText="1"/>
    </xf>
    <xf numFmtId="0" fontId="7" fillId="25" borderId="132" xfId="0" applyFont="1" applyFill="1" applyBorder="1" applyAlignment="1">
      <alignment horizontal="center" vertical="center" wrapText="1"/>
    </xf>
    <xf numFmtId="0" fontId="1" fillId="4" borderId="132" xfId="0" applyFont="1" applyFill="1" applyBorder="1" applyAlignment="1">
      <alignment horizontal="center" wrapText="1"/>
    </xf>
    <xf numFmtId="0" fontId="1" fillId="4" borderId="132" xfId="0" applyFont="1" applyFill="1" applyBorder="1" applyAlignment="1">
      <alignment horizontal="center" vertical="center" wrapText="1"/>
    </xf>
    <xf numFmtId="8" fontId="5" fillId="7" borderId="135" xfId="0" applyNumberFormat="1" applyFont="1" applyFill="1" applyBorder="1" applyAlignment="1">
      <alignment horizontal="center"/>
    </xf>
    <xf numFmtId="8" fontId="22" fillId="26" borderId="5" xfId="0" applyNumberFormat="1" applyFont="1" applyFill="1" applyBorder="1"/>
    <xf numFmtId="0" fontId="7" fillId="26" borderId="5" xfId="0" applyFont="1" applyFill="1" applyBorder="1" applyAlignment="1">
      <alignment horizontal="center"/>
    </xf>
    <xf numFmtId="0" fontId="22" fillId="11" borderId="120" xfId="0" applyFont="1" applyFill="1" applyBorder="1"/>
    <xf numFmtId="0" fontId="7" fillId="26" borderId="132" xfId="0" applyFont="1" applyFill="1" applyBorder="1" applyAlignment="1">
      <alignment horizontal="center" vertical="center" wrapText="1"/>
    </xf>
    <xf numFmtId="0" fontId="7" fillId="21" borderId="132" xfId="0" applyFont="1" applyFill="1" applyBorder="1" applyAlignment="1">
      <alignment horizontal="center" vertical="center" wrapText="1"/>
    </xf>
    <xf numFmtId="0" fontId="32" fillId="31" borderId="0" xfId="0" applyFont="1" applyFill="1"/>
    <xf numFmtId="0" fontId="0" fillId="31" borderId="0" xfId="0" applyFill="1"/>
    <xf numFmtId="9" fontId="45" fillId="4" borderId="68" xfId="2" applyFont="1" applyFill="1" applyBorder="1" applyAlignment="1">
      <alignment horizontal="center" vertical="center"/>
    </xf>
    <xf numFmtId="0" fontId="78" fillId="0" borderId="0" xfId="0" applyFont="1" applyAlignment="1">
      <alignment horizontal="center" wrapText="1"/>
    </xf>
    <xf numFmtId="0" fontId="6" fillId="0" borderId="26" xfId="0" applyFont="1" applyBorder="1" applyAlignment="1" applyProtection="1">
      <alignment vertical="center"/>
      <protection locked="0"/>
    </xf>
    <xf numFmtId="0" fontId="6" fillId="0" borderId="5" xfId="0" applyFont="1" applyBorder="1" applyAlignment="1" applyProtection="1">
      <alignment vertical="center"/>
      <protection locked="0"/>
    </xf>
    <xf numFmtId="9" fontId="1" fillId="4" borderId="2" xfId="0" applyNumberFormat="1" applyFont="1" applyFill="1" applyBorder="1" applyAlignment="1">
      <alignment horizontal="right" vertical="top" wrapText="1"/>
    </xf>
    <xf numFmtId="9" fontId="1" fillId="4" borderId="3" xfId="0" applyNumberFormat="1" applyFont="1" applyFill="1" applyBorder="1" applyAlignment="1">
      <alignment horizontal="right" vertical="top" wrapText="1"/>
    </xf>
    <xf numFmtId="8" fontId="5" fillId="4" borderId="65" xfId="0" applyNumberFormat="1" applyFont="1" applyFill="1" applyBorder="1" applyAlignment="1">
      <alignment horizontal="right" vertical="top" wrapText="1"/>
    </xf>
    <xf numFmtId="43" fontId="6" fillId="4" borderId="65" xfId="0" applyNumberFormat="1" applyFont="1" applyFill="1" applyBorder="1" applyAlignment="1">
      <alignment horizontal="right" vertical="top" wrapText="1"/>
    </xf>
    <xf numFmtId="43" fontId="6" fillId="4" borderId="65" xfId="0" applyNumberFormat="1" applyFont="1" applyFill="1" applyBorder="1" applyAlignment="1">
      <alignment vertical="top" wrapText="1"/>
    </xf>
    <xf numFmtId="8" fontId="7" fillId="4" borderId="140" xfId="0" applyNumberFormat="1" applyFont="1" applyFill="1" applyBorder="1" applyAlignment="1">
      <alignment vertical="top" wrapText="1"/>
    </xf>
    <xf numFmtId="8" fontId="6" fillId="4" borderId="65" xfId="0" applyNumberFormat="1" applyFont="1" applyFill="1" applyBorder="1" applyAlignment="1">
      <alignment vertical="top" wrapText="1"/>
    </xf>
    <xf numFmtId="0" fontId="6" fillId="4" borderId="65" xfId="0" applyFont="1" applyFill="1" applyBorder="1" applyAlignment="1">
      <alignment vertical="top" wrapText="1"/>
    </xf>
    <xf numFmtId="0" fontId="1" fillId="13" borderId="0" xfId="0" applyFont="1" applyFill="1" applyBorder="1" applyAlignment="1">
      <alignment horizontal="left"/>
    </xf>
    <xf numFmtId="0" fontId="10" fillId="10" borderId="0" xfId="0" applyFont="1" applyFill="1" applyBorder="1" applyAlignment="1">
      <alignment horizontal="left"/>
    </xf>
    <xf numFmtId="0" fontId="10" fillId="0" borderId="0" xfId="0" applyFont="1" applyProtection="1"/>
    <xf numFmtId="0" fontId="9" fillId="0" borderId="0" xfId="0" applyFont="1" applyAlignment="1" applyProtection="1">
      <alignment vertical="top"/>
    </xf>
    <xf numFmtId="0" fontId="9" fillId="0" borderId="0" xfId="0" applyFont="1" applyProtection="1"/>
    <xf numFmtId="0" fontId="1" fillId="0" borderId="0" xfId="0" applyFont="1" applyProtection="1"/>
    <xf numFmtId="0" fontId="10" fillId="14" borderId="0" xfId="0" applyFont="1" applyFill="1" applyProtection="1"/>
    <xf numFmtId="0" fontId="13" fillId="14" borderId="0" xfId="0" applyFont="1" applyFill="1" applyAlignment="1" applyProtection="1">
      <alignment horizontal="right"/>
    </xf>
    <xf numFmtId="0" fontId="10" fillId="14" borderId="15" xfId="0" applyFont="1" applyFill="1" applyBorder="1" applyAlignment="1" applyProtection="1">
      <alignment horizontal="center" shrinkToFit="1"/>
    </xf>
    <xf numFmtId="0" fontId="0" fillId="0" borderId="0" xfId="0" applyProtection="1"/>
    <xf numFmtId="0" fontId="5" fillId="0" borderId="0" xfId="0" applyFont="1" applyProtection="1"/>
    <xf numFmtId="0" fontId="17" fillId="0" borderId="0" xfId="0" applyFont="1" applyProtection="1"/>
    <xf numFmtId="0" fontId="1" fillId="0" borderId="0" xfId="0" applyFont="1" applyAlignment="1" applyProtection="1">
      <alignment wrapText="1"/>
    </xf>
    <xf numFmtId="0" fontId="5" fillId="0" borderId="0" xfId="0" applyFont="1" applyAlignment="1" applyProtection="1">
      <alignment horizontal="right"/>
    </xf>
    <xf numFmtId="0" fontId="1" fillId="0" borderId="0" xfId="0" applyFont="1" applyAlignment="1" applyProtection="1">
      <alignment horizontal="right"/>
    </xf>
    <xf numFmtId="0" fontId="13" fillId="0" borderId="0" xfId="0" applyFont="1" applyProtection="1"/>
    <xf numFmtId="0" fontId="9" fillId="0" borderId="0" xfId="0" applyFont="1" applyAlignment="1" applyProtection="1">
      <alignment horizontal="right"/>
    </xf>
    <xf numFmtId="0" fontId="29" fillId="0" borderId="0" xfId="0" applyFont="1" applyProtection="1"/>
    <xf numFmtId="0" fontId="11" fillId="0" borderId="0" xfId="0" applyFont="1" applyProtection="1"/>
    <xf numFmtId="0" fontId="30" fillId="0" borderId="0" xfId="0" applyFont="1" applyProtection="1"/>
    <xf numFmtId="0" fontId="12" fillId="0" borderId="0" xfId="0" applyFont="1" applyProtection="1"/>
    <xf numFmtId="0" fontId="0" fillId="0" borderId="0" xfId="0" applyAlignment="1" applyProtection="1">
      <alignment horizontal="right"/>
    </xf>
    <xf numFmtId="0" fontId="73" fillId="0" borderId="132" xfId="0" applyFont="1" applyBorder="1" applyAlignment="1" applyProtection="1">
      <alignment horizontal="center" vertical="center" wrapText="1"/>
    </xf>
    <xf numFmtId="0" fontId="73" fillId="0" borderId="134" xfId="0" applyFont="1" applyBorder="1" applyAlignment="1" applyProtection="1">
      <alignment horizontal="center" vertical="center" wrapText="1"/>
    </xf>
    <xf numFmtId="0" fontId="73" fillId="0" borderId="139" xfId="0" applyFont="1" applyBorder="1" applyAlignment="1" applyProtection="1">
      <alignment horizontal="center" vertical="center" wrapText="1"/>
    </xf>
    <xf numFmtId="0" fontId="36" fillId="16" borderId="132" xfId="0" applyFont="1" applyFill="1" applyBorder="1" applyProtection="1"/>
    <xf numFmtId="8" fontId="2" fillId="0" borderId="132" xfId="0" applyNumberFormat="1" applyFont="1" applyBorder="1" applyAlignment="1" applyProtection="1">
      <alignment horizontal="right" vertical="center" wrapText="1"/>
    </xf>
    <xf numFmtId="10" fontId="2" fillId="0" borderId="132" xfId="2" applyNumberFormat="1" applyFont="1" applyBorder="1" applyAlignment="1" applyProtection="1">
      <alignment horizontal="center" vertical="center" wrapText="1"/>
    </xf>
    <xf numFmtId="0" fontId="74" fillId="0" borderId="132" xfId="0" applyFont="1" applyBorder="1" applyAlignment="1" applyProtection="1">
      <alignment vertical="center" wrapText="1"/>
    </xf>
    <xf numFmtId="0" fontId="36" fillId="18" borderId="132" xfId="0" applyFont="1" applyFill="1" applyBorder="1" applyProtection="1"/>
    <xf numFmtId="0" fontId="36" fillId="26" borderId="132" xfId="0" applyFont="1" applyFill="1" applyBorder="1" applyProtection="1"/>
    <xf numFmtId="0" fontId="36" fillId="9" borderId="132" xfId="0" applyFont="1" applyFill="1" applyBorder="1" applyProtection="1"/>
    <xf numFmtId="0" fontId="36" fillId="17" borderId="132" xfId="0" applyFont="1" applyFill="1" applyBorder="1" applyProtection="1"/>
    <xf numFmtId="0" fontId="36" fillId="22" borderId="132" xfId="0" applyFont="1" applyFill="1" applyBorder="1" applyProtection="1"/>
    <xf numFmtId="0" fontId="36" fillId="20" borderId="132" xfId="0" applyFont="1" applyFill="1" applyBorder="1" applyProtection="1"/>
    <xf numFmtId="0" fontId="36" fillId="8" borderId="132" xfId="0" applyFont="1" applyFill="1" applyBorder="1" applyProtection="1"/>
    <xf numFmtId="0" fontId="2" fillId="0" borderId="132" xfId="0" applyFont="1" applyBorder="1" applyAlignment="1" applyProtection="1">
      <alignment vertical="center" wrapText="1"/>
    </xf>
    <xf numFmtId="9" fontId="74" fillId="0" borderId="132" xfId="2" applyFont="1" applyBorder="1" applyAlignment="1" applyProtection="1">
      <alignment vertical="center" wrapText="1"/>
    </xf>
    <xf numFmtId="0" fontId="73" fillId="0" borderId="132" xfId="0" applyFont="1" applyBorder="1" applyAlignment="1" applyProtection="1">
      <alignment vertical="center" wrapText="1"/>
    </xf>
    <xf numFmtId="8" fontId="2" fillId="0" borderId="132" xfId="0" applyNumberFormat="1" applyFont="1" applyBorder="1" applyAlignment="1" applyProtection="1">
      <alignment vertical="center" wrapText="1"/>
    </xf>
    <xf numFmtId="9" fontId="74" fillId="0" borderId="132" xfId="2" applyFont="1" applyBorder="1" applyAlignment="1" applyProtection="1">
      <alignment horizontal="center" vertical="center" wrapText="1"/>
    </xf>
    <xf numFmtId="0" fontId="75" fillId="0" borderId="0" xfId="0" applyFont="1" applyAlignment="1" applyProtection="1">
      <alignment vertical="center"/>
    </xf>
    <xf numFmtId="0" fontId="0" fillId="0" borderId="0" xfId="0" applyAlignment="1" applyProtection="1">
      <alignment wrapText="1"/>
    </xf>
    <xf numFmtId="14" fontId="0" fillId="0" borderId="0" xfId="0" applyNumberFormat="1" applyAlignment="1" applyProtection="1">
      <alignment wrapText="1"/>
    </xf>
    <xf numFmtId="0" fontId="32" fillId="0" borderId="138" xfId="0" applyFont="1" applyBorder="1" applyProtection="1"/>
    <xf numFmtId="0" fontId="32" fillId="0" borderId="0" xfId="0" applyFont="1" applyProtection="1"/>
    <xf numFmtId="0" fontId="32" fillId="0" borderId="138" xfId="0" applyFont="1" applyBorder="1" applyAlignment="1" applyProtection="1">
      <alignment horizontal="center"/>
    </xf>
    <xf numFmtId="0" fontId="73" fillId="0" borderId="0" xfId="0" applyFont="1" applyAlignment="1" applyProtection="1">
      <alignment horizontal="center" vertical="center"/>
    </xf>
    <xf numFmtId="0" fontId="10" fillId="14" borderId="0" xfId="0" applyFont="1" applyFill="1" applyAlignment="1" applyProtection="1">
      <alignment horizontal="center" shrinkToFit="1"/>
    </xf>
    <xf numFmtId="0" fontId="13" fillId="14" borderId="15" xfId="0" applyFont="1" applyFill="1" applyBorder="1" applyAlignment="1" applyProtection="1">
      <alignment horizontal="right"/>
    </xf>
    <xf numFmtId="0" fontId="10" fillId="0" borderId="15" xfId="0" applyFont="1" applyBorder="1" applyAlignment="1" applyProtection="1">
      <alignment wrapText="1"/>
    </xf>
    <xf numFmtId="0" fontId="13" fillId="0" borderId="15" xfId="0" applyFont="1" applyBorder="1" applyAlignment="1" applyProtection="1">
      <alignment horizontal="right" vertical="center"/>
    </xf>
    <xf numFmtId="0" fontId="5" fillId="0" borderId="15" xfId="0" applyFont="1" applyBorder="1" applyAlignment="1" applyProtection="1">
      <alignment vertical="center" wrapText="1"/>
    </xf>
    <xf numFmtId="0" fontId="5" fillId="0" borderId="15" xfId="0" applyFont="1" applyBorder="1" applyAlignment="1" applyProtection="1">
      <alignment horizontal="right" vertical="center"/>
    </xf>
    <xf numFmtId="0" fontId="5" fillId="0" borderId="0" xfId="0" applyFont="1" applyAlignment="1" applyProtection="1">
      <alignment vertical="center" wrapText="1"/>
    </xf>
    <xf numFmtId="0" fontId="5" fillId="10" borderId="1" xfId="0" applyFont="1" applyFill="1" applyBorder="1" applyAlignment="1" applyProtection="1">
      <alignment horizontal="center" vertical="center" shrinkToFit="1"/>
    </xf>
    <xf numFmtId="0" fontId="7" fillId="8" borderId="11" xfId="0" applyFont="1" applyFill="1" applyBorder="1" applyAlignment="1" applyProtection="1">
      <alignment horizontal="center" vertical="center" wrapText="1" shrinkToFit="1"/>
    </xf>
    <xf numFmtId="0" fontId="7" fillId="26" borderId="11" xfId="0" applyFont="1" applyFill="1" applyBorder="1" applyAlignment="1" applyProtection="1">
      <alignment horizontal="center" vertical="center" wrapText="1" shrinkToFit="1"/>
    </xf>
    <xf numFmtId="0" fontId="7" fillId="21" borderId="11" xfId="0" applyFont="1" applyFill="1" applyBorder="1" applyAlignment="1" applyProtection="1">
      <alignment horizontal="center" vertical="center" wrapText="1" shrinkToFit="1"/>
    </xf>
    <xf numFmtId="0" fontId="7" fillId="19" borderId="11" xfId="0" applyFont="1" applyFill="1" applyBorder="1" applyAlignment="1" applyProtection="1">
      <alignment horizontal="center" vertical="center" wrapText="1" shrinkToFit="1"/>
    </xf>
    <xf numFmtId="0" fontId="7" fillId="18" borderId="11" xfId="0" applyFont="1" applyFill="1" applyBorder="1" applyAlignment="1" applyProtection="1">
      <alignment horizontal="center" vertical="center" wrapText="1" shrinkToFit="1"/>
    </xf>
    <xf numFmtId="0" fontId="7" fillId="27" borderId="2" xfId="0" applyFont="1" applyFill="1" applyBorder="1" applyAlignment="1" applyProtection="1">
      <alignment horizontal="center" vertical="center" wrapText="1" shrinkToFit="1"/>
    </xf>
    <xf numFmtId="0" fontId="7" fillId="25" borderId="3" xfId="0" applyFont="1" applyFill="1" applyBorder="1" applyAlignment="1" applyProtection="1">
      <alignment horizontal="center" vertical="center" wrapText="1" shrinkToFit="1"/>
    </xf>
    <xf numFmtId="0" fontId="7" fillId="4" borderId="14" xfId="0" applyFont="1" applyFill="1" applyBorder="1" applyAlignment="1" applyProtection="1">
      <alignment horizontal="center" vertical="center" wrapText="1" shrinkToFit="1"/>
    </xf>
    <xf numFmtId="0" fontId="37" fillId="16" borderId="47" xfId="0" applyFont="1" applyFill="1" applyBorder="1" applyProtection="1"/>
    <xf numFmtId="8" fontId="1" fillId="8" borderId="33" xfId="0" applyNumberFormat="1" applyFont="1" applyFill="1" applyBorder="1" applyProtection="1"/>
    <xf numFmtId="8" fontId="1" fillId="26" borderId="33" xfId="0" applyNumberFormat="1" applyFont="1" applyFill="1" applyBorder="1" applyProtection="1"/>
    <xf numFmtId="8" fontId="1" fillId="21" borderId="33" xfId="0" applyNumberFormat="1" applyFont="1" applyFill="1" applyBorder="1" applyProtection="1"/>
    <xf numFmtId="8" fontId="1" fillId="19" borderId="33" xfId="0" applyNumberFormat="1" applyFont="1" applyFill="1" applyBorder="1" applyProtection="1"/>
    <xf numFmtId="8" fontId="1" fillId="18" borderId="33" xfId="0" applyNumberFormat="1" applyFont="1" applyFill="1" applyBorder="1" applyProtection="1"/>
    <xf numFmtId="8" fontId="1" fillId="27" borderId="31" xfId="0" applyNumberFormat="1" applyFont="1" applyFill="1" applyBorder="1" applyProtection="1"/>
    <xf numFmtId="164" fontId="1" fillId="25" borderId="31" xfId="0" applyNumberFormat="1" applyFont="1" applyFill="1" applyBorder="1" applyProtection="1"/>
    <xf numFmtId="8" fontId="1" fillId="4" borderId="45" xfId="0" applyNumberFormat="1" applyFont="1" applyFill="1" applyBorder="1" applyProtection="1"/>
    <xf numFmtId="0" fontId="37" fillId="18" borderId="112" xfId="0" applyFont="1" applyFill="1" applyBorder="1" applyProtection="1"/>
    <xf numFmtId="8" fontId="1" fillId="8" borderId="5" xfId="0" applyNumberFormat="1" applyFont="1" applyFill="1" applyBorder="1" applyProtection="1"/>
    <xf numFmtId="8" fontId="1" fillId="26" borderId="5" xfId="0" applyNumberFormat="1" applyFont="1" applyFill="1" applyBorder="1" applyProtection="1"/>
    <xf numFmtId="8" fontId="1" fillId="21" borderId="5" xfId="0" applyNumberFormat="1" applyFont="1" applyFill="1" applyBorder="1" applyProtection="1"/>
    <xf numFmtId="8" fontId="1" fillId="19" borderId="5" xfId="0" applyNumberFormat="1" applyFont="1" applyFill="1" applyBorder="1" applyProtection="1"/>
    <xf numFmtId="8" fontId="10" fillId="18" borderId="5" xfId="0" applyNumberFormat="1" applyFont="1" applyFill="1" applyBorder="1" applyProtection="1"/>
    <xf numFmtId="8" fontId="10" fillId="27" borderId="71" xfId="0" applyNumberFormat="1" applyFont="1" applyFill="1" applyBorder="1" applyProtection="1"/>
    <xf numFmtId="164" fontId="1" fillId="25" borderId="10" xfId="0" applyNumberFormat="1" applyFont="1" applyFill="1" applyBorder="1" applyProtection="1"/>
    <xf numFmtId="8" fontId="1" fillId="4" borderId="46" xfId="0" applyNumberFormat="1" applyFont="1" applyFill="1" applyBorder="1" applyProtection="1"/>
    <xf numFmtId="0" fontId="37" fillId="26" borderId="112" xfId="0" applyFont="1" applyFill="1" applyBorder="1" applyProtection="1"/>
    <xf numFmtId="8" fontId="1" fillId="18" borderId="5" xfId="0" applyNumberFormat="1" applyFont="1" applyFill="1" applyBorder="1" applyProtection="1"/>
    <xf numFmtId="8" fontId="1" fillId="27" borderId="71" xfId="0" applyNumberFormat="1" applyFont="1" applyFill="1" applyBorder="1" applyProtection="1"/>
    <xf numFmtId="0" fontId="37" fillId="9" borderId="112" xfId="0" applyFont="1" applyFill="1" applyBorder="1" applyProtection="1"/>
    <xf numFmtId="0" fontId="37" fillId="17" borderId="112" xfId="0" applyFont="1" applyFill="1" applyBorder="1" applyProtection="1"/>
    <xf numFmtId="0" fontId="37" fillId="22" borderId="112" xfId="0" applyFont="1" applyFill="1" applyBorder="1" applyProtection="1"/>
    <xf numFmtId="8" fontId="1" fillId="8" borderId="6" xfId="0" applyNumberFormat="1" applyFont="1" applyFill="1" applyBorder="1" applyProtection="1"/>
    <xf numFmtId="8" fontId="1" fillId="26" borderId="6" xfId="0" applyNumberFormat="1" applyFont="1" applyFill="1" applyBorder="1" applyProtection="1"/>
    <xf numFmtId="8" fontId="1" fillId="21" borderId="6" xfId="0" applyNumberFormat="1" applyFont="1" applyFill="1" applyBorder="1" applyProtection="1"/>
    <xf numFmtId="8" fontId="1" fillId="19" borderId="6" xfId="0" applyNumberFormat="1" applyFont="1" applyFill="1" applyBorder="1" applyProtection="1"/>
    <xf numFmtId="8" fontId="10" fillId="27" borderId="44" xfId="0" applyNumberFormat="1" applyFont="1" applyFill="1" applyBorder="1" applyProtection="1"/>
    <xf numFmtId="164" fontId="1" fillId="25" borderId="44" xfId="0" applyNumberFormat="1" applyFont="1" applyFill="1" applyBorder="1" applyProtection="1"/>
    <xf numFmtId="8" fontId="1" fillId="4" borderId="47" xfId="0" applyNumberFormat="1" applyFont="1" applyFill="1" applyBorder="1" applyProtection="1"/>
    <xf numFmtId="0" fontId="37" fillId="16" borderId="112" xfId="0" applyFont="1" applyFill="1" applyBorder="1" applyProtection="1"/>
    <xf numFmtId="0" fontId="37" fillId="20" borderId="113" xfId="0" applyFont="1" applyFill="1" applyBorder="1" applyProtection="1"/>
    <xf numFmtId="8" fontId="1" fillId="8" borderId="60" xfId="0" applyNumberFormat="1" applyFont="1" applyFill="1" applyBorder="1" applyProtection="1"/>
    <xf numFmtId="8" fontId="1" fillId="26" borderId="60" xfId="0" applyNumberFormat="1" applyFont="1" applyFill="1" applyBorder="1" applyProtection="1"/>
    <xf numFmtId="8" fontId="1" fillId="21" borderId="60" xfId="0" applyNumberFormat="1" applyFont="1" applyFill="1" applyBorder="1" applyProtection="1"/>
    <xf numFmtId="8" fontId="1" fillId="19" borderId="60" xfId="0" applyNumberFormat="1" applyFont="1" applyFill="1" applyBorder="1" applyProtection="1"/>
    <xf numFmtId="8" fontId="1" fillId="18" borderId="60" xfId="0" applyNumberFormat="1" applyFont="1" applyFill="1" applyBorder="1" applyProtection="1"/>
    <xf numFmtId="8" fontId="1" fillId="27" borderId="61" xfId="0" applyNumberFormat="1" applyFont="1" applyFill="1" applyBorder="1" applyProtection="1"/>
    <xf numFmtId="164" fontId="1" fillId="25" borderId="61" xfId="0" applyNumberFormat="1" applyFont="1" applyFill="1" applyBorder="1" applyProtection="1"/>
    <xf numFmtId="8" fontId="1" fillId="4" borderId="59" xfId="0" applyNumberFormat="1" applyFont="1" applyFill="1" applyBorder="1" applyProtection="1"/>
    <xf numFmtId="0" fontId="37" fillId="8" borderId="112" xfId="0" applyFont="1" applyFill="1" applyBorder="1" applyProtection="1"/>
    <xf numFmtId="8" fontId="5" fillId="8" borderId="13" xfId="0" applyNumberFormat="1" applyFont="1" applyFill="1" applyBorder="1" applyProtection="1"/>
    <xf numFmtId="8" fontId="5" fillId="26" borderId="13" xfId="0" applyNumberFormat="1" applyFont="1" applyFill="1" applyBorder="1" applyProtection="1"/>
    <xf numFmtId="8" fontId="5" fillId="21" borderId="13" xfId="0" applyNumberFormat="1" applyFont="1" applyFill="1" applyBorder="1" applyProtection="1"/>
    <xf numFmtId="8" fontId="5" fillId="19" borderId="13" xfId="0" applyNumberFormat="1" applyFont="1" applyFill="1" applyBorder="1" applyProtection="1"/>
    <xf numFmtId="8" fontId="5" fillId="18" borderId="13" xfId="0" applyNumberFormat="1" applyFont="1" applyFill="1" applyBorder="1" applyProtection="1"/>
    <xf numFmtId="8" fontId="5" fillId="27" borderId="12" xfId="0" applyNumberFormat="1" applyFont="1" applyFill="1" applyBorder="1" applyProtection="1"/>
    <xf numFmtId="8" fontId="5" fillId="25" borderId="12" xfId="0" applyNumberFormat="1" applyFont="1" applyFill="1" applyBorder="1" applyProtection="1"/>
    <xf numFmtId="8" fontId="5" fillId="4" borderId="14" xfId="0" applyNumberFormat="1" applyFont="1" applyFill="1" applyBorder="1" applyProtection="1"/>
    <xf numFmtId="0" fontId="27" fillId="4" borderId="16" xfId="0" applyFont="1" applyFill="1" applyBorder="1" applyAlignment="1" applyProtection="1">
      <alignment horizontal="right"/>
    </xf>
    <xf numFmtId="8" fontId="5" fillId="7" borderId="16" xfId="0" applyNumberFormat="1" applyFont="1" applyFill="1" applyBorder="1" applyAlignment="1" applyProtection="1">
      <alignment horizontal="center"/>
    </xf>
    <xf numFmtId="8" fontId="5" fillId="19" borderId="16" xfId="0" applyNumberFormat="1" applyFont="1" applyFill="1" applyBorder="1" applyAlignment="1" applyProtection="1">
      <alignment horizontal="right"/>
    </xf>
    <xf numFmtId="8" fontId="5" fillId="7" borderId="0" xfId="0" applyNumberFormat="1" applyFont="1" applyFill="1" applyAlignment="1" applyProtection="1">
      <alignment horizontal="center"/>
    </xf>
    <xf numFmtId="8" fontId="1" fillId="7" borderId="48" xfId="0" applyNumberFormat="1" applyFont="1" applyFill="1" applyBorder="1" applyProtection="1"/>
    <xf numFmtId="8" fontId="10" fillId="11" borderId="14" xfId="0" applyNumberFormat="1" applyFont="1" applyFill="1" applyBorder="1" applyProtection="1"/>
    <xf numFmtId="8" fontId="10" fillId="2" borderId="14" xfId="0" applyNumberFormat="1" applyFont="1" applyFill="1" applyBorder="1" applyProtection="1"/>
    <xf numFmtId="164" fontId="10" fillId="0" borderId="0" xfId="0" applyNumberFormat="1" applyFont="1" applyProtection="1"/>
    <xf numFmtId="9" fontId="0" fillId="0" borderId="0" xfId="2" applyFont="1" applyProtection="1"/>
    <xf numFmtId="164" fontId="0" fillId="0" borderId="0" xfId="0" applyNumberFormat="1" applyProtection="1"/>
    <xf numFmtId="0" fontId="10" fillId="14" borderId="15" xfId="0" applyFont="1" applyFill="1" applyBorder="1" applyAlignment="1" applyProtection="1">
      <alignment horizontal="center" vertical="center" shrinkToFit="1"/>
    </xf>
    <xf numFmtId="0" fontId="10" fillId="14" borderId="0" xfId="0" applyFont="1" applyFill="1" applyAlignment="1" applyProtection="1">
      <alignment horizontal="center" vertical="center" shrinkToFit="1"/>
    </xf>
    <xf numFmtId="0" fontId="22" fillId="0" borderId="0" xfId="0" applyFont="1" applyProtection="1"/>
    <xf numFmtId="0" fontId="23" fillId="0" borderId="0" xfId="0" applyFont="1" applyProtection="1"/>
    <xf numFmtId="9" fontId="22" fillId="0" borderId="0" xfId="2" applyFont="1" applyProtection="1"/>
    <xf numFmtId="164" fontId="22" fillId="0" borderId="0" xfId="0" applyNumberFormat="1" applyFont="1" applyProtection="1"/>
    <xf numFmtId="0" fontId="7" fillId="0" borderId="29" xfId="0" quotePrefix="1" applyFont="1" applyBorder="1" applyProtection="1"/>
    <xf numFmtId="0" fontId="19" fillId="0" borderId="19" xfId="0" applyFont="1" applyBorder="1" applyAlignment="1" applyProtection="1">
      <alignment vertical="center" wrapText="1"/>
    </xf>
    <xf numFmtId="9" fontId="19" fillId="0" borderId="19" xfId="2" applyFont="1" applyBorder="1" applyAlignment="1" applyProtection="1">
      <alignment vertical="center" wrapText="1"/>
    </xf>
    <xf numFmtId="164" fontId="19" fillId="0" borderId="19" xfId="0" applyNumberFormat="1" applyFont="1" applyBorder="1" applyAlignment="1" applyProtection="1">
      <alignment vertical="center" wrapText="1"/>
    </xf>
    <xf numFmtId="0" fontId="22" fillId="0" borderId="8" xfId="0" applyFont="1" applyBorder="1" applyProtection="1"/>
    <xf numFmtId="0" fontId="22" fillId="0" borderId="9" xfId="0" applyFont="1" applyBorder="1" applyProtection="1"/>
    <xf numFmtId="0" fontId="7" fillId="0" borderId="0" xfId="0" quotePrefix="1" applyFont="1" applyProtection="1"/>
    <xf numFmtId="0" fontId="33" fillId="0" borderId="0" xfId="0" applyFont="1" applyAlignment="1" applyProtection="1">
      <alignment horizontal="left" vertical="center" wrapText="1"/>
    </xf>
    <xf numFmtId="0" fontId="41" fillId="0" borderId="0" xfId="0" applyFont="1" applyAlignment="1" applyProtection="1">
      <alignment horizontal="left" vertical="center" wrapText="1"/>
    </xf>
    <xf numFmtId="0" fontId="19" fillId="0" borderId="0" xfId="0" applyFont="1" applyAlignment="1" applyProtection="1">
      <alignment vertical="center" wrapText="1"/>
    </xf>
    <xf numFmtId="9" fontId="19" fillId="0" borderId="0" xfId="2" applyFont="1" applyBorder="1" applyAlignment="1" applyProtection="1">
      <alignment vertical="center" wrapText="1"/>
    </xf>
    <xf numFmtId="164" fontId="19" fillId="0" borderId="0" xfId="0" applyNumberFormat="1" applyFont="1" applyAlignment="1" applyProtection="1">
      <alignment vertical="center" wrapText="1"/>
    </xf>
    <xf numFmtId="0" fontId="22" fillId="0" borderId="62" xfId="0" applyFont="1" applyBorder="1" applyProtection="1"/>
    <xf numFmtId="0" fontId="22" fillId="0" borderId="63" xfId="0" applyFont="1" applyBorder="1" applyProtection="1"/>
    <xf numFmtId="0" fontId="7" fillId="10" borderId="33" xfId="0" applyFont="1" applyFill="1" applyBorder="1" applyAlignment="1" applyProtection="1">
      <alignment horizontal="center" vertical="center" wrapText="1"/>
    </xf>
    <xf numFmtId="0" fontId="7" fillId="0" borderId="0" xfId="0" applyFont="1" applyAlignment="1" applyProtection="1">
      <alignment horizontal="center"/>
    </xf>
    <xf numFmtId="0" fontId="7" fillId="4" borderId="5" xfId="0" applyFont="1" applyFill="1" applyBorder="1" applyAlignment="1" applyProtection="1">
      <alignment horizontal="center" vertical="center" wrapText="1"/>
    </xf>
    <xf numFmtId="0" fontId="7" fillId="8" borderId="5" xfId="0" applyFont="1" applyFill="1" applyBorder="1" applyAlignment="1" applyProtection="1">
      <alignment horizontal="center"/>
    </xf>
    <xf numFmtId="0" fontId="7" fillId="8" borderId="21" xfId="0" applyFont="1" applyFill="1" applyBorder="1" applyAlignment="1" applyProtection="1">
      <alignment horizontal="center"/>
    </xf>
    <xf numFmtId="0" fontId="7" fillId="26" borderId="5" xfId="0" applyFont="1" applyFill="1" applyBorder="1" applyAlignment="1" applyProtection="1">
      <alignment horizontal="center"/>
    </xf>
    <xf numFmtId="0" fontId="7" fillId="21" borderId="5" xfId="0" applyFont="1" applyFill="1" applyBorder="1" applyAlignment="1" applyProtection="1">
      <alignment horizontal="center"/>
    </xf>
    <xf numFmtId="0" fontId="7" fillId="19" borderId="5" xfId="0" applyFont="1" applyFill="1" applyBorder="1" applyAlignment="1" applyProtection="1">
      <alignment horizontal="center"/>
    </xf>
    <xf numFmtId="0" fontId="7" fillId="18" borderId="5" xfId="0" applyFont="1" applyFill="1" applyBorder="1" applyAlignment="1" applyProtection="1">
      <alignment horizontal="center"/>
    </xf>
    <xf numFmtId="0" fontId="7" fillId="27" borderId="5" xfId="0" applyFont="1" applyFill="1" applyBorder="1" applyAlignment="1" applyProtection="1">
      <alignment horizontal="center"/>
    </xf>
    <xf numFmtId="0" fontId="7" fillId="25" borderId="5" xfId="0" applyFont="1" applyFill="1" applyBorder="1" applyAlignment="1" applyProtection="1">
      <alignment horizontal="center"/>
    </xf>
    <xf numFmtId="0" fontId="7" fillId="17" borderId="24" xfId="0" applyFont="1" applyFill="1" applyBorder="1" applyAlignment="1" applyProtection="1">
      <alignment horizontal="center"/>
    </xf>
    <xf numFmtId="0" fontId="7" fillId="0" borderId="8" xfId="0" applyFont="1" applyBorder="1" applyAlignment="1" applyProtection="1">
      <alignment horizontal="center"/>
    </xf>
    <xf numFmtId="0" fontId="7" fillId="0" borderId="9" xfId="0" applyFont="1" applyBorder="1" applyAlignment="1" applyProtection="1">
      <alignment horizontal="center"/>
    </xf>
    <xf numFmtId="0" fontId="6" fillId="12" borderId="7" xfId="0" applyFont="1" applyFill="1" applyBorder="1" applyProtection="1"/>
    <xf numFmtId="9" fontId="22" fillId="12" borderId="5" xfId="0" applyNumberFormat="1" applyFont="1" applyFill="1" applyBorder="1" applyProtection="1"/>
    <xf numFmtId="8" fontId="22" fillId="12" borderId="21" xfId="0" applyNumberFormat="1" applyFont="1" applyFill="1" applyBorder="1" applyProtection="1"/>
    <xf numFmtId="8" fontId="22" fillId="12" borderId="5" xfId="0" applyNumberFormat="1" applyFont="1" applyFill="1" applyBorder="1" applyProtection="1"/>
    <xf numFmtId="8" fontId="23" fillId="12" borderId="24" xfId="0" applyNumberFormat="1" applyFont="1" applyFill="1" applyBorder="1" applyProtection="1"/>
    <xf numFmtId="8" fontId="22" fillId="4" borderId="5" xfId="0" applyNumberFormat="1" applyFont="1" applyFill="1" applyBorder="1" applyProtection="1"/>
    <xf numFmtId="9" fontId="22" fillId="0" borderId="5" xfId="0" applyNumberFormat="1" applyFont="1" applyBorder="1" applyProtection="1"/>
    <xf numFmtId="8" fontId="22" fillId="8" borderId="21" xfId="0" applyNumberFormat="1" applyFont="1" applyFill="1" applyBorder="1" applyProtection="1"/>
    <xf numFmtId="8" fontId="22" fillId="26" borderId="5" xfId="0" applyNumberFormat="1" applyFont="1" applyFill="1" applyBorder="1" applyProtection="1"/>
    <xf numFmtId="8" fontId="22" fillId="21" borderId="5" xfId="0" applyNumberFormat="1" applyFont="1" applyFill="1" applyBorder="1" applyProtection="1"/>
    <xf numFmtId="8" fontId="22" fillId="19" borderId="5" xfId="0" applyNumberFormat="1" applyFont="1" applyFill="1" applyBorder="1" applyProtection="1"/>
    <xf numFmtId="8" fontId="22" fillId="18" borderId="5" xfId="0" applyNumberFormat="1" applyFont="1" applyFill="1" applyBorder="1" applyProtection="1"/>
    <xf numFmtId="9" fontId="22" fillId="0" borderId="5" xfId="2" applyFont="1" applyFill="1" applyBorder="1" applyProtection="1"/>
    <xf numFmtId="8" fontId="6" fillId="27" borderId="5" xfId="0" applyNumberFormat="1" applyFont="1" applyFill="1" applyBorder="1" applyProtection="1"/>
    <xf numFmtId="8" fontId="6" fillId="25" borderId="5" xfId="0" applyNumberFormat="1" applyFont="1" applyFill="1" applyBorder="1" applyProtection="1"/>
    <xf numFmtId="8" fontId="23" fillId="17" borderId="24" xfId="0" applyNumberFormat="1" applyFont="1" applyFill="1" applyBorder="1" applyProtection="1"/>
    <xf numFmtId="44" fontId="22" fillId="4" borderId="5" xfId="3" applyFont="1" applyFill="1" applyBorder="1" applyProtection="1"/>
    <xf numFmtId="0" fontId="2" fillId="0" borderId="95" xfId="0" applyFont="1" applyBorder="1" applyProtection="1"/>
    <xf numFmtId="0" fontId="2" fillId="0" borderId="106" xfId="0" applyFont="1" applyBorder="1" applyProtection="1"/>
    <xf numFmtId="0" fontId="22" fillId="0" borderId="97" xfId="0" applyFont="1" applyBorder="1" applyProtection="1"/>
    <xf numFmtId="0" fontId="2" fillId="0" borderId="105" xfId="0" applyFont="1" applyBorder="1" applyAlignment="1" applyProtection="1">
      <alignment horizontal="right"/>
    </xf>
    <xf numFmtId="0" fontId="67" fillId="11" borderId="0" xfId="0" applyFont="1" applyFill="1" applyProtection="1"/>
    <xf numFmtId="0" fontId="22" fillId="0" borderId="99" xfId="0" applyFont="1" applyBorder="1" applyProtection="1"/>
    <xf numFmtId="0" fontId="6" fillId="0" borderId="26" xfId="0" applyFont="1" applyBorder="1" applyProtection="1"/>
    <xf numFmtId="44" fontId="6" fillId="0" borderId="26" xfId="3" applyFont="1" applyBorder="1" applyProtection="1"/>
    <xf numFmtId="44" fontId="6" fillId="0" borderId="76" xfId="3" applyFont="1" applyBorder="1" applyProtection="1"/>
    <xf numFmtId="44" fontId="22" fillId="4" borderId="26" xfId="0" applyNumberFormat="1" applyFont="1" applyFill="1" applyBorder="1" applyProtection="1"/>
    <xf numFmtId="8" fontId="22" fillId="8" borderId="25" xfId="0" applyNumberFormat="1" applyFont="1" applyFill="1" applyBorder="1" applyProtection="1"/>
    <xf numFmtId="8" fontId="22" fillId="26" borderId="26" xfId="0" applyNumberFormat="1" applyFont="1" applyFill="1" applyBorder="1" applyProtection="1"/>
    <xf numFmtId="8" fontId="22" fillId="21" borderId="26" xfId="0" applyNumberFormat="1" applyFont="1" applyFill="1" applyBorder="1" applyProtection="1"/>
    <xf numFmtId="8" fontId="22" fillId="19" borderId="26" xfId="0" applyNumberFormat="1" applyFont="1" applyFill="1" applyBorder="1" applyProtection="1"/>
    <xf numFmtId="8" fontId="22" fillId="18" borderId="26" xfId="0" applyNumberFormat="1" applyFont="1" applyFill="1" applyBorder="1" applyProtection="1"/>
    <xf numFmtId="9" fontId="22" fillId="0" borderId="26" xfId="2" applyFont="1" applyFill="1" applyBorder="1" applyProtection="1"/>
    <xf numFmtId="8" fontId="22" fillId="25" borderId="26" xfId="0" applyNumberFormat="1" applyFont="1" applyFill="1" applyBorder="1" applyProtection="1"/>
    <xf numFmtId="0" fontId="7" fillId="3" borderId="54" xfId="0" applyFont="1" applyFill="1" applyBorder="1" applyAlignment="1" applyProtection="1">
      <alignment horizontal="left"/>
    </xf>
    <xf numFmtId="0" fontId="7" fillId="3" borderId="55" xfId="0" applyFont="1" applyFill="1" applyBorder="1" applyAlignment="1" applyProtection="1">
      <alignment horizontal="left"/>
    </xf>
    <xf numFmtId="8" fontId="7" fillId="7" borderId="55" xfId="0" applyNumberFormat="1" applyFont="1" applyFill="1" applyBorder="1" applyProtection="1"/>
    <xf numFmtId="8" fontId="7" fillId="3" borderId="56" xfId="0" applyNumberFormat="1" applyFont="1" applyFill="1" applyBorder="1" applyProtection="1"/>
    <xf numFmtId="8" fontId="7" fillId="3" borderId="55" xfId="0" applyNumberFormat="1" applyFont="1" applyFill="1" applyBorder="1" applyProtection="1"/>
    <xf numFmtId="9" fontId="7" fillId="7" borderId="55" xfId="2" applyFont="1" applyFill="1" applyBorder="1" applyProtection="1"/>
    <xf numFmtId="8" fontId="7" fillId="3" borderId="58" xfId="0" applyNumberFormat="1" applyFont="1" applyFill="1" applyBorder="1" applyProtection="1"/>
    <xf numFmtId="0" fontId="22" fillId="0" borderId="52" xfId="0" applyFont="1" applyBorder="1" applyProtection="1"/>
    <xf numFmtId="0" fontId="22" fillId="0" borderId="53" xfId="0" applyFont="1" applyBorder="1" applyProtection="1"/>
    <xf numFmtId="0" fontId="7" fillId="4" borderId="72" xfId="0" applyFont="1" applyFill="1" applyBorder="1" applyAlignment="1" applyProtection="1">
      <alignment horizontal="center" vertical="center" wrapText="1"/>
    </xf>
    <xf numFmtId="165" fontId="22" fillId="12" borderId="5" xfId="0" applyNumberFormat="1" applyFont="1" applyFill="1" applyBorder="1" applyProtection="1"/>
    <xf numFmtId="0" fontId="72" fillId="11" borderId="98" xfId="0" applyFont="1" applyFill="1" applyBorder="1" applyAlignment="1" applyProtection="1">
      <alignment horizontal="left"/>
    </xf>
    <xf numFmtId="0" fontId="2" fillId="0" borderId="98" xfId="0" applyFont="1" applyBorder="1" applyAlignment="1" applyProtection="1">
      <alignment horizontal="right"/>
    </xf>
    <xf numFmtId="0" fontId="2" fillId="11" borderId="94" xfId="0" applyFont="1" applyFill="1" applyBorder="1" applyProtection="1"/>
    <xf numFmtId="0" fontId="2" fillId="0" borderId="75" xfId="0" applyFont="1" applyBorder="1" applyProtection="1"/>
    <xf numFmtId="0" fontId="2" fillId="0" borderId="100" xfId="0" applyFont="1" applyBorder="1" applyProtection="1"/>
    <xf numFmtId="0" fontId="2" fillId="0" borderId="78" xfId="0" applyFont="1" applyBorder="1" applyProtection="1"/>
    <xf numFmtId="0" fontId="22" fillId="0" borderId="101" xfId="0" applyFont="1" applyBorder="1" applyProtection="1"/>
    <xf numFmtId="0" fontId="10" fillId="0" borderId="102" xfId="0" applyFont="1" applyBorder="1" applyProtection="1"/>
    <xf numFmtId="0" fontId="10" fillId="0" borderId="103" xfId="0" applyFont="1" applyBorder="1" applyProtection="1"/>
    <xf numFmtId="0" fontId="22" fillId="0" borderId="104" xfId="0" applyFont="1" applyBorder="1" applyProtection="1"/>
    <xf numFmtId="8" fontId="22" fillId="4" borderId="26" xfId="0" applyNumberFormat="1" applyFont="1" applyFill="1" applyBorder="1" applyProtection="1"/>
    <xf numFmtId="8" fontId="7" fillId="7" borderId="56" xfId="0" applyNumberFormat="1" applyFont="1" applyFill="1" applyBorder="1" applyProtection="1"/>
    <xf numFmtId="0" fontId="22" fillId="0" borderId="77" xfId="0" applyFont="1" applyBorder="1" applyProtection="1"/>
    <xf numFmtId="0" fontId="22" fillId="0" borderId="78" xfId="0" applyFont="1" applyBorder="1" applyProtection="1"/>
    <xf numFmtId="0" fontId="7" fillId="17" borderId="54" xfId="0" applyFont="1" applyFill="1" applyBorder="1" applyAlignment="1" applyProtection="1">
      <alignment horizontal="left"/>
    </xf>
    <xf numFmtId="0" fontId="7" fillId="17" borderId="55" xfId="0" applyFont="1" applyFill="1" applyBorder="1" applyAlignment="1" applyProtection="1">
      <alignment horizontal="left"/>
    </xf>
    <xf numFmtId="8" fontId="7" fillId="17" borderId="56" xfId="0" applyNumberFormat="1" applyFont="1" applyFill="1" applyBorder="1" applyProtection="1"/>
    <xf numFmtId="0" fontId="6" fillId="0" borderId="0" xfId="0" applyFont="1" applyProtection="1"/>
    <xf numFmtId="0" fontId="20" fillId="0" borderId="0" xfId="0" applyFont="1" applyProtection="1"/>
    <xf numFmtId="0" fontId="7" fillId="0" borderId="0" xfId="0" applyFont="1" applyProtection="1"/>
    <xf numFmtId="9" fontId="6" fillId="0" borderId="0" xfId="2" applyFont="1" applyBorder="1" applyProtection="1"/>
    <xf numFmtId="164" fontId="6" fillId="0" borderId="0" xfId="0" applyNumberFormat="1" applyFont="1" applyProtection="1"/>
    <xf numFmtId="0" fontId="23" fillId="4" borderId="91" xfId="0" applyFont="1" applyFill="1" applyBorder="1" applyProtection="1"/>
    <xf numFmtId="0" fontId="6" fillId="4" borderId="120" xfId="0" applyFont="1" applyFill="1" applyBorder="1" applyProtection="1"/>
    <xf numFmtId="0" fontId="7" fillId="4" borderId="120" xfId="0" applyFont="1" applyFill="1" applyBorder="1" applyAlignment="1" applyProtection="1">
      <alignment wrapText="1"/>
    </xf>
    <xf numFmtId="0" fontId="7" fillId="4" borderId="120" xfId="0" applyFont="1" applyFill="1" applyBorder="1" applyAlignment="1" applyProtection="1">
      <alignment horizontal="center" wrapText="1"/>
    </xf>
    <xf numFmtId="0" fontId="6" fillId="4" borderId="120" xfId="0" applyFont="1" applyFill="1" applyBorder="1" applyAlignment="1" applyProtection="1">
      <alignment horizontal="center"/>
    </xf>
    <xf numFmtId="0" fontId="7" fillId="4" borderId="85" xfId="0" applyFont="1" applyFill="1" applyBorder="1" applyAlignment="1" applyProtection="1">
      <alignment horizontal="center"/>
    </xf>
    <xf numFmtId="0" fontId="6" fillId="4" borderId="0" xfId="0" applyFont="1" applyFill="1" applyProtection="1"/>
    <xf numFmtId="0" fontId="8" fillId="0" borderId="0" xfId="0" applyFont="1" applyProtection="1"/>
    <xf numFmtId="2" fontId="1" fillId="4" borderId="108" xfId="0" applyNumberFormat="1" applyFont="1" applyFill="1" applyBorder="1" applyProtection="1"/>
    <xf numFmtId="0" fontId="1" fillId="4" borderId="111" xfId="0" applyFont="1" applyFill="1" applyBorder="1" applyProtection="1"/>
    <xf numFmtId="9" fontId="1" fillId="0" borderId="0" xfId="2" applyFont="1" applyBorder="1" applyProtection="1"/>
    <xf numFmtId="164" fontId="2" fillId="0" borderId="0" xfId="0" applyNumberFormat="1" applyFont="1" applyProtection="1"/>
    <xf numFmtId="0" fontId="2" fillId="0" borderId="0" xfId="0" applyFont="1" applyProtection="1"/>
    <xf numFmtId="9" fontId="10" fillId="0" borderId="0" xfId="2" applyFont="1" applyBorder="1" applyProtection="1"/>
    <xf numFmtId="9" fontId="9" fillId="0" borderId="0" xfId="2" applyFont="1" applyBorder="1" applyProtection="1"/>
    <xf numFmtId="164" fontId="9" fillId="0" borderId="0" xfId="0" applyNumberFormat="1" applyFont="1" applyProtection="1"/>
    <xf numFmtId="9" fontId="9" fillId="0" borderId="0" xfId="2" applyFont="1" applyProtection="1"/>
    <xf numFmtId="9" fontId="6" fillId="0" borderId="0" xfId="2" applyFont="1" applyProtection="1">
      <protection locked="0"/>
    </xf>
    <xf numFmtId="9" fontId="10" fillId="0" borderId="0" xfId="2" applyFont="1" applyProtection="1"/>
    <xf numFmtId="0" fontId="33" fillId="0" borderId="30" xfId="0" applyFont="1" applyBorder="1" applyAlignment="1" applyProtection="1">
      <alignment horizontal="left" vertical="center" wrapText="1"/>
    </xf>
    <xf numFmtId="0" fontId="33" fillId="0" borderId="19" xfId="0" applyFont="1" applyBorder="1" applyAlignment="1" applyProtection="1">
      <alignment horizontal="left" vertical="center" wrapText="1"/>
    </xf>
    <xf numFmtId="8" fontId="22" fillId="21" borderId="132" xfId="0" applyNumberFormat="1" applyFont="1" applyFill="1" applyBorder="1" applyProtection="1"/>
    <xf numFmtId="8" fontId="22" fillId="21" borderId="134" xfId="0" applyNumberFormat="1" applyFont="1" applyFill="1" applyBorder="1" applyProtection="1"/>
    <xf numFmtId="0" fontId="18" fillId="0" borderId="0" xfId="0" applyFont="1" applyProtection="1"/>
    <xf numFmtId="164" fontId="18" fillId="0" borderId="0" xfId="0" applyNumberFormat="1" applyFont="1" applyProtection="1"/>
    <xf numFmtId="0" fontId="7" fillId="10" borderId="33" xfId="0" applyFont="1" applyFill="1" applyBorder="1" applyAlignment="1" applyProtection="1">
      <alignment horizontal="center" vertical="center"/>
    </xf>
    <xf numFmtId="0" fontId="7" fillId="0" borderId="78" xfId="0" applyFont="1" applyBorder="1" applyAlignment="1" applyProtection="1">
      <alignment horizontal="center"/>
    </xf>
    <xf numFmtId="44" fontId="6" fillId="12" borderId="71" xfId="0" applyNumberFormat="1" applyFont="1" applyFill="1" applyBorder="1" applyProtection="1"/>
    <xf numFmtId="0" fontId="22" fillId="0" borderId="66" xfId="0" applyFont="1" applyBorder="1" applyProtection="1"/>
    <xf numFmtId="0" fontId="36" fillId="0" borderId="95" xfId="0" applyFont="1" applyBorder="1" applyProtection="1"/>
    <xf numFmtId="0" fontId="22" fillId="0" borderId="96" xfId="0" applyFont="1" applyBorder="1" applyProtection="1"/>
    <xf numFmtId="0" fontId="22" fillId="0" borderId="74" xfId="0" applyFont="1" applyBorder="1" applyProtection="1"/>
    <xf numFmtId="0" fontId="6" fillId="12" borderId="92" xfId="0" applyFont="1" applyFill="1" applyBorder="1" applyProtection="1"/>
    <xf numFmtId="0" fontId="22" fillId="0" borderId="75" xfId="0" applyFont="1" applyBorder="1" applyProtection="1"/>
    <xf numFmtId="44" fontId="22" fillId="4" borderId="5" xfId="0" applyNumberFormat="1" applyFont="1" applyFill="1" applyBorder="1" applyProtection="1"/>
    <xf numFmtId="0" fontId="67" fillId="0" borderId="0" xfId="0" applyFont="1" applyProtection="1"/>
    <xf numFmtId="0" fontId="2" fillId="11" borderId="0" xfId="0" applyFont="1" applyFill="1" applyProtection="1"/>
    <xf numFmtId="0" fontId="7" fillId="3" borderId="107" xfId="0" applyFont="1" applyFill="1" applyBorder="1" applyAlignment="1" applyProtection="1">
      <alignment horizontal="left"/>
    </xf>
    <xf numFmtId="0" fontId="22" fillId="0" borderId="93" xfId="0" applyFont="1" applyBorder="1" applyProtection="1"/>
    <xf numFmtId="0" fontId="22" fillId="11" borderId="78" xfId="0" applyFont="1" applyFill="1" applyBorder="1" applyProtection="1"/>
    <xf numFmtId="0" fontId="2" fillId="0" borderId="121" xfId="0" applyFont="1" applyBorder="1" applyAlignment="1" applyProtection="1">
      <alignment horizontal="right"/>
    </xf>
    <xf numFmtId="0" fontId="67" fillId="11" borderId="15" xfId="0" applyFont="1" applyFill="1" applyBorder="1" applyProtection="1"/>
    <xf numFmtId="0" fontId="22" fillId="0" borderId="122" xfId="0" applyFont="1" applyBorder="1" applyProtection="1"/>
    <xf numFmtId="0" fontId="7" fillId="0" borderId="94" xfId="0" applyFont="1" applyBorder="1" applyAlignment="1" applyProtection="1">
      <alignment horizontal="center"/>
    </xf>
    <xf numFmtId="8" fontId="6" fillId="12" borderId="5" xfId="0" applyNumberFormat="1" applyFont="1" applyFill="1" applyBorder="1" applyProtection="1"/>
    <xf numFmtId="0" fontId="22" fillId="11" borderId="9" xfId="0" applyFont="1" applyFill="1" applyBorder="1" applyProtection="1"/>
    <xf numFmtId="0" fontId="0" fillId="11" borderId="0" xfId="0" applyFill="1" applyProtection="1"/>
    <xf numFmtId="0" fontId="7" fillId="17" borderId="107" xfId="0" applyFont="1" applyFill="1" applyBorder="1" applyAlignment="1" applyProtection="1">
      <alignment horizontal="left"/>
    </xf>
    <xf numFmtId="0" fontId="10" fillId="0" borderId="96" xfId="0" applyFont="1" applyBorder="1" applyProtection="1"/>
    <xf numFmtId="0" fontId="10" fillId="0" borderId="75" xfId="0" applyFont="1" applyBorder="1" applyProtection="1"/>
    <xf numFmtId="0" fontId="10" fillId="0" borderId="74" xfId="0" applyFont="1" applyBorder="1" applyProtection="1"/>
    <xf numFmtId="0" fontId="10" fillId="0" borderId="78" xfId="0" applyFont="1" applyBorder="1" applyProtection="1"/>
    <xf numFmtId="44" fontId="7" fillId="4" borderId="72" xfId="0" applyNumberFormat="1" applyFont="1" applyFill="1" applyBorder="1" applyAlignment="1" applyProtection="1">
      <alignment horizontal="center" vertical="center" wrapText="1"/>
    </xf>
    <xf numFmtId="8" fontId="7" fillId="7" borderId="55" xfId="0" applyNumberFormat="1" applyFont="1" applyFill="1" applyBorder="1" applyProtection="1">
      <protection locked="0"/>
    </xf>
    <xf numFmtId="0" fontId="36" fillId="11" borderId="95" xfId="0" applyFont="1" applyFill="1" applyBorder="1" applyProtection="1"/>
    <xf numFmtId="0" fontId="2" fillId="11" borderId="106" xfId="0" applyFont="1" applyFill="1" applyBorder="1" applyProtection="1"/>
    <xf numFmtId="0" fontId="10" fillId="0" borderId="97" xfId="0" applyFont="1" applyBorder="1" applyProtection="1"/>
    <xf numFmtId="0" fontId="2" fillId="11" borderId="105" xfId="0" applyFont="1" applyFill="1" applyBorder="1" applyAlignment="1" applyProtection="1">
      <alignment horizontal="right"/>
    </xf>
    <xf numFmtId="0" fontId="10" fillId="0" borderId="99" xfId="0" applyFont="1" applyBorder="1" applyProtection="1"/>
    <xf numFmtId="0" fontId="2" fillId="11" borderId="98" xfId="0" applyFont="1" applyFill="1" applyBorder="1" applyAlignment="1" applyProtection="1">
      <alignment horizontal="right"/>
    </xf>
    <xf numFmtId="0" fontId="2" fillId="11" borderId="75" xfId="0" applyFont="1" applyFill="1" applyBorder="1" applyProtection="1"/>
    <xf numFmtId="0" fontId="2" fillId="11" borderId="100" xfId="0" applyFont="1" applyFill="1" applyBorder="1" applyProtection="1"/>
    <xf numFmtId="0" fontId="2" fillId="11" borderId="78" xfId="0" applyFont="1" applyFill="1" applyBorder="1" applyProtection="1"/>
    <xf numFmtId="0" fontId="10" fillId="0" borderId="101" xfId="0" applyFont="1" applyBorder="1" applyProtection="1"/>
    <xf numFmtId="0" fontId="10" fillId="0" borderId="104" xfId="0" applyFont="1" applyBorder="1" applyProtection="1"/>
    <xf numFmtId="0" fontId="72" fillId="11" borderId="95" xfId="0" applyFont="1" applyFill="1" applyBorder="1" applyProtection="1"/>
    <xf numFmtId="0" fontId="71" fillId="11" borderId="98" xfId="0" applyFont="1" applyFill="1" applyBorder="1" applyAlignment="1" applyProtection="1">
      <alignment horizontal="left"/>
    </xf>
    <xf numFmtId="0" fontId="2" fillId="0" borderId="9" xfId="0" applyFont="1" applyBorder="1" applyProtection="1"/>
    <xf numFmtId="0" fontId="72" fillId="0" borderId="98" xfId="0" applyFont="1" applyFill="1" applyBorder="1" applyAlignment="1" applyProtection="1">
      <alignment horizontal="left"/>
    </xf>
    <xf numFmtId="0" fontId="67" fillId="0" borderId="0" xfId="0" applyFont="1" applyFill="1" applyProtection="1"/>
    <xf numFmtId="0" fontId="10" fillId="0" borderId="75" xfId="0" applyFont="1" applyFill="1" applyBorder="1" applyProtection="1"/>
    <xf numFmtId="0" fontId="10" fillId="0" borderId="99" xfId="0" applyFont="1" applyFill="1" applyBorder="1" applyProtection="1"/>
    <xf numFmtId="0" fontId="36" fillId="0" borderId="98" xfId="0" applyFont="1" applyFill="1" applyBorder="1" applyAlignment="1" applyProtection="1">
      <alignment horizontal="left" indent="2"/>
    </xf>
    <xf numFmtId="0" fontId="2" fillId="0" borderId="98" xfId="0" applyFont="1" applyFill="1" applyBorder="1" applyAlignment="1" applyProtection="1">
      <alignment horizontal="right"/>
    </xf>
    <xf numFmtId="0" fontId="2" fillId="0" borderId="94" xfId="0" applyFont="1" applyFill="1" applyBorder="1" applyAlignment="1" applyProtection="1">
      <alignment vertical="center"/>
    </xf>
    <xf numFmtId="0" fontId="2" fillId="0" borderId="9" xfId="0" applyFont="1" applyFill="1" applyBorder="1" applyAlignment="1" applyProtection="1">
      <alignment vertical="center"/>
    </xf>
    <xf numFmtId="0" fontId="2" fillId="0" borderId="75" xfId="0" applyFont="1" applyFill="1" applyBorder="1" applyAlignment="1" applyProtection="1">
      <alignment vertical="center"/>
    </xf>
    <xf numFmtId="0" fontId="10" fillId="0" borderId="123" xfId="0" applyFont="1" applyFill="1" applyBorder="1" applyProtection="1"/>
    <xf numFmtId="0" fontId="10" fillId="0" borderId="124" xfId="0" applyFont="1" applyFill="1" applyBorder="1" applyProtection="1"/>
    <xf numFmtId="0" fontId="10" fillId="11" borderId="78" xfId="0" applyFont="1" applyFill="1" applyBorder="1" applyProtection="1"/>
    <xf numFmtId="0" fontId="10" fillId="11" borderId="101" xfId="0" applyFont="1" applyFill="1" applyBorder="1" applyProtection="1"/>
    <xf numFmtId="0" fontId="2" fillId="11" borderId="123" xfId="0" applyFont="1" applyFill="1" applyBorder="1" applyAlignment="1" applyProtection="1">
      <alignment horizontal="left" vertical="center" indent="3"/>
    </xf>
    <xf numFmtId="0" fontId="10" fillId="11" borderId="123" xfId="0" applyFont="1" applyFill="1" applyBorder="1" applyProtection="1"/>
    <xf numFmtId="0" fontId="10" fillId="11" borderId="124" xfId="0" applyFont="1" applyFill="1" applyBorder="1" applyProtection="1"/>
    <xf numFmtId="0" fontId="2" fillId="11" borderId="128" xfId="0" applyFont="1" applyFill="1" applyBorder="1" applyAlignment="1" applyProtection="1">
      <alignment horizontal="right"/>
    </xf>
    <xf numFmtId="0" fontId="2" fillId="11" borderId="123" xfId="0" applyFont="1" applyFill="1" applyBorder="1" applyAlignment="1" applyProtection="1">
      <alignment vertical="center"/>
    </xf>
    <xf numFmtId="0" fontId="10" fillId="11" borderId="130" xfId="0" applyFont="1" applyFill="1" applyBorder="1" applyProtection="1"/>
    <xf numFmtId="0" fontId="10" fillId="11" borderId="131" xfId="0" applyFont="1" applyFill="1" applyBorder="1" applyProtection="1"/>
    <xf numFmtId="0" fontId="2" fillId="11" borderId="129" xfId="0" applyFont="1" applyFill="1" applyBorder="1" applyAlignment="1" applyProtection="1">
      <alignment horizontal="right"/>
    </xf>
    <xf numFmtId="0" fontId="2" fillId="11" borderId="75" xfId="0" applyFont="1" applyFill="1" applyBorder="1" applyAlignment="1" applyProtection="1">
      <alignment vertical="center"/>
    </xf>
    <xf numFmtId="0" fontId="2" fillId="11" borderId="130" xfId="0" applyFont="1" applyFill="1" applyBorder="1" applyAlignment="1" applyProtection="1">
      <alignment vertical="center"/>
    </xf>
    <xf numFmtId="0" fontId="2" fillId="11" borderId="125" xfId="0" applyFont="1" applyFill="1" applyBorder="1" applyAlignment="1" applyProtection="1">
      <alignment horizontal="right"/>
    </xf>
    <xf numFmtId="0" fontId="2" fillId="11" borderId="126" xfId="0" applyFont="1" applyFill="1" applyBorder="1" applyProtection="1"/>
    <xf numFmtId="0" fontId="10" fillId="0" borderId="126" xfId="0" applyFont="1" applyBorder="1" applyProtection="1"/>
    <xf numFmtId="0" fontId="10" fillId="0" borderId="127" xfId="0" applyFont="1" applyBorder="1" applyProtection="1"/>
    <xf numFmtId="0" fontId="10" fillId="0" borderId="77" xfId="0" applyFont="1" applyBorder="1" applyProtection="1"/>
    <xf numFmtId="0" fontId="5" fillId="0" borderId="0" xfId="0" applyFont="1" applyAlignment="1" applyProtection="1">
      <alignment horizontal="left"/>
    </xf>
    <xf numFmtId="0" fontId="1" fillId="0" borderId="0" xfId="0" applyFont="1" applyAlignment="1" applyProtection="1">
      <alignment horizontal="left"/>
    </xf>
    <xf numFmtId="0" fontId="1" fillId="0" borderId="4" xfId="0" applyFont="1" applyBorder="1" applyProtection="1"/>
    <xf numFmtId="0" fontId="10" fillId="0" borderId="0" xfId="0" applyFont="1" applyProtection="1">
      <protection locked="0"/>
    </xf>
    <xf numFmtId="8" fontId="6" fillId="27" borderId="5" xfId="0" applyNumberFormat="1" applyFont="1" applyFill="1" applyBorder="1" applyProtection="1">
      <protection locked="0"/>
    </xf>
    <xf numFmtId="0" fontId="16" fillId="0" borderId="0" xfId="1" applyFill="1" applyAlignment="1" applyProtection="1">
      <alignment horizontal="center" wrapText="1"/>
      <protection locked="0"/>
    </xf>
    <xf numFmtId="0" fontId="14" fillId="8" borderId="0" xfId="0" applyFont="1" applyFill="1" applyAlignment="1">
      <alignment horizontal="center"/>
    </xf>
    <xf numFmtId="0" fontId="15" fillId="4" borderId="0" xfId="0" applyFont="1" applyFill="1" applyAlignment="1">
      <alignment horizontal="center"/>
    </xf>
    <xf numFmtId="0" fontId="8" fillId="2" borderId="0" xfId="0" applyFont="1" applyFill="1"/>
    <xf numFmtId="0" fontId="10" fillId="2" borderId="0" xfId="0" applyFont="1" applyFill="1"/>
    <xf numFmtId="0" fontId="10" fillId="0" borderId="15" xfId="0" applyFont="1" applyBorder="1" applyAlignment="1" applyProtection="1">
      <alignment horizontal="center" shrinkToFit="1"/>
      <protection locked="0"/>
    </xf>
    <xf numFmtId="0" fontId="9" fillId="0" borderId="0" xfId="0" applyFont="1" applyAlignment="1">
      <alignment horizontal="left" wrapText="1"/>
    </xf>
    <xf numFmtId="0" fontId="26" fillId="0" borderId="0" xfId="0" applyFont="1" applyAlignment="1">
      <alignment horizontal="left" wrapText="1"/>
    </xf>
    <xf numFmtId="0" fontId="8" fillId="2" borderId="0" xfId="0" applyFont="1" applyFill="1" applyAlignment="1">
      <alignment wrapText="1"/>
    </xf>
    <xf numFmtId="0" fontId="10" fillId="2" borderId="0" xfId="0" applyFont="1" applyFill="1" applyAlignment="1">
      <alignment wrapText="1"/>
    </xf>
    <xf numFmtId="0" fontId="14" fillId="8" borderId="0" xfId="0" applyFont="1" applyFill="1" applyAlignment="1" applyProtection="1">
      <alignment horizontal="center"/>
    </xf>
    <xf numFmtId="0" fontId="15" fillId="4" borderId="0" xfId="0" applyFont="1" applyFill="1" applyAlignment="1" applyProtection="1">
      <alignment horizontal="center"/>
    </xf>
    <xf numFmtId="0" fontId="10" fillId="14" borderId="15" xfId="0" applyFont="1" applyFill="1" applyBorder="1" applyAlignment="1" applyProtection="1">
      <alignment horizontal="center" shrinkToFit="1"/>
    </xf>
    <xf numFmtId="0" fontId="25" fillId="0" borderId="0" xfId="0" applyFont="1" applyAlignment="1" applyProtection="1">
      <alignment horizontal="left" wrapText="1"/>
    </xf>
    <xf numFmtId="0" fontId="16" fillId="0" borderId="0" xfId="1" applyFill="1" applyAlignment="1" applyProtection="1">
      <alignment horizontal="center" wrapText="1"/>
    </xf>
    <xf numFmtId="0" fontId="4" fillId="3" borderId="0" xfId="0" applyFont="1" applyFill="1" applyAlignment="1" applyProtection="1">
      <alignment horizontal="center"/>
    </xf>
    <xf numFmtId="0" fontId="3" fillId="4" borderId="0" xfId="0" applyFont="1" applyFill="1" applyAlignment="1" applyProtection="1">
      <alignment horizontal="center"/>
    </xf>
    <xf numFmtId="0" fontId="10" fillId="14" borderId="15" xfId="0" applyFont="1" applyFill="1" applyBorder="1" applyAlignment="1" applyProtection="1">
      <alignment horizontal="center"/>
    </xf>
    <xf numFmtId="0" fontId="1" fillId="0" borderId="15" xfId="0" applyFont="1" applyBorder="1" applyAlignment="1" applyProtection="1">
      <alignment horizontal="center" wrapText="1"/>
      <protection locked="0"/>
    </xf>
    <xf numFmtId="0" fontId="1" fillId="0" borderId="0" xfId="0" applyFont="1" applyAlignment="1" applyProtection="1">
      <alignment horizontal="left" wrapText="1"/>
    </xf>
    <xf numFmtId="0" fontId="13" fillId="12" borderId="1" xfId="0" applyFont="1" applyFill="1" applyBorder="1" applyAlignment="1" applyProtection="1">
      <alignment horizontal="center" wrapText="1"/>
      <protection locked="0"/>
    </xf>
    <xf numFmtId="0" fontId="13" fillId="12" borderId="2" xfId="0" applyFont="1" applyFill="1" applyBorder="1" applyAlignment="1" applyProtection="1">
      <alignment horizontal="center" wrapText="1"/>
      <protection locked="0"/>
    </xf>
    <xf numFmtId="0" fontId="13" fillId="12" borderId="3" xfId="0" applyFont="1" applyFill="1" applyBorder="1" applyAlignment="1" applyProtection="1">
      <alignment horizontal="center" wrapText="1"/>
      <protection locked="0"/>
    </xf>
    <xf numFmtId="0" fontId="1" fillId="0" borderId="15" xfId="0" applyFont="1" applyBorder="1" applyAlignment="1" applyProtection="1">
      <alignment horizontal="center"/>
      <protection locked="0"/>
    </xf>
    <xf numFmtId="0" fontId="0" fillId="0" borderId="15" xfId="0" applyBorder="1" applyAlignment="1" applyProtection="1">
      <alignment horizontal="center"/>
      <protection locked="0"/>
    </xf>
    <xf numFmtId="0" fontId="13" fillId="12" borderId="1" xfId="0" applyFont="1" applyFill="1" applyBorder="1" applyAlignment="1" applyProtection="1">
      <alignment horizontal="center" wrapText="1"/>
    </xf>
    <xf numFmtId="0" fontId="13" fillId="12" borderId="2" xfId="0" applyFont="1" applyFill="1" applyBorder="1" applyAlignment="1" applyProtection="1">
      <alignment horizontal="center" wrapText="1"/>
    </xf>
    <xf numFmtId="0" fontId="13" fillId="12" borderId="3" xfId="0" applyFont="1" applyFill="1" applyBorder="1" applyAlignment="1" applyProtection="1">
      <alignment horizontal="center" wrapText="1"/>
    </xf>
    <xf numFmtId="0" fontId="9" fillId="0" borderId="0" xfId="0" applyFont="1" applyAlignment="1" applyProtection="1">
      <alignment horizontal="left"/>
    </xf>
    <xf numFmtId="0" fontId="9" fillId="0" borderId="0" xfId="0" applyFont="1" applyAlignment="1" applyProtection="1">
      <alignment horizontal="left" wrapText="1"/>
    </xf>
    <xf numFmtId="0" fontId="28" fillId="0" borderId="0" xfId="0" applyFont="1" applyAlignment="1" applyProtection="1">
      <alignment horizontal="left" wrapText="1"/>
    </xf>
    <xf numFmtId="0" fontId="74" fillId="0" borderId="0" xfId="0" applyFont="1" applyAlignment="1" applyProtection="1">
      <alignment horizontal="left" vertical="center" wrapText="1" indent="1"/>
    </xf>
    <xf numFmtId="0" fontId="2" fillId="0" borderId="0" xfId="0" applyFont="1" applyAlignment="1" applyProtection="1">
      <alignment vertical="center" wrapText="1"/>
    </xf>
    <xf numFmtId="0" fontId="73" fillId="0" borderId="0" xfId="0" applyFont="1" applyAlignment="1" applyProtection="1">
      <alignment horizontal="center" vertical="center" wrapText="1"/>
    </xf>
    <xf numFmtId="0" fontId="32" fillId="0" borderId="0" xfId="0" applyFont="1" applyAlignment="1" applyProtection="1">
      <alignment horizontal="center"/>
    </xf>
    <xf numFmtId="0" fontId="32" fillId="0" borderId="19" xfId="0" applyFont="1" applyBorder="1" applyAlignment="1" applyProtection="1">
      <alignment horizontal="center"/>
    </xf>
    <xf numFmtId="0" fontId="36" fillId="0" borderId="132" xfId="0" applyFont="1" applyBorder="1" applyAlignment="1" applyProtection="1">
      <alignment horizontal="center" vertical="center" wrapText="1"/>
    </xf>
    <xf numFmtId="0" fontId="73" fillId="0" borderId="132" xfId="0" applyFont="1" applyBorder="1" applyAlignment="1" applyProtection="1">
      <alignment horizontal="center" vertical="center" wrapText="1"/>
    </xf>
    <xf numFmtId="0" fontId="14" fillId="3" borderId="0" xfId="0" applyFont="1" applyFill="1" applyAlignment="1" applyProtection="1">
      <alignment horizontal="center"/>
    </xf>
    <xf numFmtId="0" fontId="31" fillId="4" borderId="0" xfId="0" applyFont="1" applyFill="1" applyAlignment="1" applyProtection="1">
      <alignment horizontal="center"/>
    </xf>
    <xf numFmtId="0" fontId="1" fillId="13" borderId="18" xfId="0" applyFont="1" applyFill="1" applyBorder="1" applyAlignment="1">
      <alignment horizontal="left" wrapText="1" indent="2"/>
    </xf>
    <xf numFmtId="0" fontId="1" fillId="13" borderId="15" xfId="0" applyFont="1" applyFill="1" applyBorder="1" applyAlignment="1">
      <alignment horizontal="left" wrapText="1" indent="2"/>
    </xf>
    <xf numFmtId="0" fontId="1" fillId="13" borderId="65" xfId="0" applyFont="1" applyFill="1" applyBorder="1" applyAlignment="1">
      <alignment horizontal="left" wrapText="1" indent="2"/>
    </xf>
    <xf numFmtId="0" fontId="14" fillId="17" borderId="0" xfId="0" applyFont="1" applyFill="1" applyAlignment="1">
      <alignment horizontal="center"/>
    </xf>
    <xf numFmtId="0" fontId="5" fillId="19" borderId="14"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10" fillId="14" borderId="15" xfId="0" applyFont="1" applyFill="1" applyBorder="1" applyAlignment="1">
      <alignment horizontal="center"/>
    </xf>
    <xf numFmtId="0" fontId="10" fillId="14" borderId="15" xfId="0" applyFont="1" applyFill="1" applyBorder="1" applyAlignment="1">
      <alignment horizontal="center" shrinkToFit="1"/>
    </xf>
    <xf numFmtId="0" fontId="6" fillId="0" borderId="70" xfId="0" applyFont="1" applyBorder="1" applyAlignment="1" applyProtection="1">
      <alignment wrapText="1"/>
      <protection locked="0"/>
    </xf>
    <xf numFmtId="0" fontId="6" fillId="0" borderId="67" xfId="0" applyFont="1" applyBorder="1" applyAlignment="1" applyProtection="1">
      <alignment wrapText="1"/>
      <protection locked="0"/>
    </xf>
    <xf numFmtId="0" fontId="6" fillId="0" borderId="71" xfId="0" applyFont="1" applyBorder="1" applyAlignment="1" applyProtection="1">
      <alignment wrapText="1"/>
      <protection locked="0"/>
    </xf>
    <xf numFmtId="0" fontId="6" fillId="0" borderId="20" xfId="0" applyFont="1" applyBorder="1" applyAlignment="1" applyProtection="1">
      <alignment horizontal="center" wrapText="1"/>
      <protection locked="0"/>
    </xf>
    <xf numFmtId="0" fontId="0" fillId="0" borderId="44" xfId="0" applyBorder="1" applyAlignment="1" applyProtection="1">
      <alignment horizontal="center" wrapText="1"/>
      <protection locked="0"/>
    </xf>
    <xf numFmtId="0" fontId="6" fillId="0" borderId="6" xfId="0" applyFont="1" applyBorder="1" applyAlignment="1" applyProtection="1">
      <alignment horizontal="center" wrapText="1"/>
      <protection locked="0"/>
    </xf>
    <xf numFmtId="0" fontId="0" fillId="0" borderId="0" xfId="0" applyAlignment="1" applyProtection="1">
      <alignment wrapText="1"/>
      <protection locked="0"/>
    </xf>
    <xf numFmtId="0" fontId="6" fillId="0" borderId="70" xfId="0" applyFont="1" applyBorder="1" applyAlignment="1" applyProtection="1">
      <alignment horizontal="left" wrapText="1"/>
      <protection locked="0"/>
    </xf>
    <xf numFmtId="0" fontId="6" fillId="0" borderId="67" xfId="0" applyFont="1" applyBorder="1" applyAlignment="1" applyProtection="1">
      <alignment horizontal="left" wrapText="1"/>
      <protection locked="0"/>
    </xf>
    <xf numFmtId="0" fontId="6" fillId="0" borderId="71" xfId="0" applyFont="1" applyBorder="1" applyAlignment="1" applyProtection="1">
      <alignment horizontal="left" wrapText="1"/>
      <protection locked="0"/>
    </xf>
    <xf numFmtId="0" fontId="6" fillId="0" borderId="42"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64"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0" xfId="0" applyFont="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65" xfId="0" applyFont="1" applyBorder="1" applyAlignment="1" applyProtection="1">
      <alignment horizontal="center" vertical="center" wrapText="1"/>
    </xf>
    <xf numFmtId="0" fontId="7" fillId="17" borderId="35" xfId="0" applyFont="1" applyFill="1" applyBorder="1" applyAlignment="1" applyProtection="1">
      <alignment horizontal="center" vertical="center" wrapText="1"/>
    </xf>
    <xf numFmtId="0" fontId="7" fillId="17" borderId="36" xfId="0" applyFont="1" applyFill="1" applyBorder="1" applyAlignment="1" applyProtection="1">
      <alignment horizontal="center" vertical="center" wrapText="1"/>
    </xf>
    <xf numFmtId="0" fontId="7" fillId="27" borderId="32" xfId="0" applyFont="1" applyFill="1" applyBorder="1" applyAlignment="1" applyProtection="1">
      <alignment horizontal="center" vertical="center" wrapText="1"/>
    </xf>
    <xf numFmtId="0" fontId="7" fillId="27" borderId="31" xfId="0" applyFont="1" applyFill="1" applyBorder="1" applyAlignment="1" applyProtection="1">
      <alignment horizontal="center" vertical="center" wrapText="1"/>
    </xf>
    <xf numFmtId="0" fontId="7" fillId="8" borderId="32" xfId="0" applyFont="1" applyFill="1" applyBorder="1" applyAlignment="1" applyProtection="1">
      <alignment horizontal="center" vertical="center" wrapText="1"/>
    </xf>
    <xf numFmtId="0" fontId="7" fillId="8" borderId="34" xfId="0" applyFont="1" applyFill="1" applyBorder="1" applyAlignment="1" applyProtection="1">
      <alignment horizontal="center" vertical="center" wrapText="1"/>
    </xf>
    <xf numFmtId="0" fontId="7" fillId="26" borderId="32" xfId="0" applyFont="1" applyFill="1" applyBorder="1" applyAlignment="1" applyProtection="1">
      <alignment horizontal="center" vertical="center" wrapText="1"/>
    </xf>
    <xf numFmtId="0" fontId="7" fillId="26" borderId="31" xfId="0" applyFont="1" applyFill="1" applyBorder="1" applyAlignment="1" applyProtection="1">
      <alignment horizontal="center" vertical="center" wrapText="1"/>
    </xf>
    <xf numFmtId="0" fontId="7" fillId="19" borderId="32" xfId="0" applyFont="1" applyFill="1" applyBorder="1" applyAlignment="1" applyProtection="1">
      <alignment horizontal="center" vertical="center" wrapText="1"/>
    </xf>
    <xf numFmtId="0" fontId="7" fillId="19" borderId="31" xfId="0" applyFont="1" applyFill="1" applyBorder="1" applyAlignment="1" applyProtection="1">
      <alignment horizontal="center" vertical="center" wrapText="1"/>
    </xf>
    <xf numFmtId="0" fontId="7" fillId="25" borderId="32" xfId="0" applyFont="1" applyFill="1" applyBorder="1" applyAlignment="1" applyProtection="1">
      <alignment horizontal="center" vertical="center" wrapText="1"/>
    </xf>
    <xf numFmtId="0" fontId="7" fillId="25" borderId="31" xfId="0" applyFont="1" applyFill="1" applyBorder="1" applyAlignment="1" applyProtection="1">
      <alignment horizontal="center" vertical="center" wrapText="1"/>
    </xf>
    <xf numFmtId="0" fontId="7" fillId="21" borderId="32" xfId="0" applyFont="1" applyFill="1" applyBorder="1" applyAlignment="1" applyProtection="1">
      <alignment horizontal="center" vertical="center" wrapText="1"/>
    </xf>
    <xf numFmtId="0" fontId="7" fillId="21" borderId="31" xfId="0" applyFont="1" applyFill="1" applyBorder="1" applyAlignment="1" applyProtection="1">
      <alignment horizontal="center" vertical="center" wrapText="1"/>
    </xf>
    <xf numFmtId="0" fontId="67" fillId="11" borderId="0" xfId="0" applyFont="1" applyFill="1" applyAlignment="1" applyProtection="1">
      <alignment horizontal="left" vertical="top" wrapText="1"/>
    </xf>
    <xf numFmtId="0" fontId="67" fillId="11" borderId="17" xfId="0" applyFont="1" applyFill="1" applyBorder="1" applyAlignment="1" applyProtection="1">
      <alignment horizontal="left" vertical="top" wrapText="1"/>
    </xf>
    <xf numFmtId="0" fontId="22" fillId="15" borderId="26" xfId="0" applyFont="1" applyFill="1" applyBorder="1" applyAlignment="1" applyProtection="1">
      <alignment horizontal="center" vertical="center" textRotation="90"/>
    </xf>
    <xf numFmtId="0" fontId="22" fillId="15" borderId="27" xfId="0" applyFont="1" applyFill="1" applyBorder="1" applyAlignment="1" applyProtection="1">
      <alignment horizontal="center" vertical="center" textRotation="90"/>
    </xf>
    <xf numFmtId="0" fontId="22" fillId="15" borderId="6" xfId="0" applyFont="1" applyFill="1" applyBorder="1" applyAlignment="1" applyProtection="1">
      <alignment horizontal="center" vertical="center" textRotation="90"/>
    </xf>
    <xf numFmtId="0" fontId="1" fillId="4" borderId="39" xfId="0" applyFont="1" applyFill="1" applyBorder="1" applyAlignment="1" applyProtection="1">
      <alignment horizontal="right"/>
    </xf>
    <xf numFmtId="0" fontId="1" fillId="4" borderId="108" xfId="0" applyFont="1" applyFill="1" applyBorder="1" applyAlignment="1" applyProtection="1">
      <alignment horizontal="right"/>
    </xf>
    <xf numFmtId="0" fontId="35" fillId="16" borderId="0" xfId="0" applyFont="1" applyFill="1" applyAlignment="1" applyProtection="1">
      <alignment horizontal="center"/>
    </xf>
    <xf numFmtId="0" fontId="7" fillId="18" borderId="32" xfId="0" applyFont="1" applyFill="1" applyBorder="1" applyAlignment="1" applyProtection="1">
      <alignment horizontal="center" vertical="center" wrapText="1"/>
    </xf>
    <xf numFmtId="0" fontId="7" fillId="18" borderId="31" xfId="0" applyFont="1" applyFill="1" applyBorder="1" applyAlignment="1" applyProtection="1">
      <alignment horizontal="center" vertical="center" wrapText="1"/>
    </xf>
    <xf numFmtId="0" fontId="33" fillId="0" borderId="21" xfId="0" applyFont="1" applyBorder="1" applyAlignment="1" applyProtection="1">
      <alignment horizontal="left" vertical="center" wrapText="1"/>
    </xf>
    <xf numFmtId="0" fontId="33" fillId="0" borderId="67" xfId="0" applyFont="1" applyBorder="1" applyAlignment="1" applyProtection="1">
      <alignment horizontal="left" vertical="center" wrapText="1"/>
    </xf>
    <xf numFmtId="0" fontId="33" fillId="0" borderId="120" xfId="0" applyFont="1" applyBorder="1" applyAlignment="1" applyProtection="1">
      <alignment horizontal="left" vertical="center" wrapText="1"/>
    </xf>
    <xf numFmtId="0" fontId="33" fillId="0" borderId="10" xfId="0" applyFont="1" applyBorder="1" applyAlignment="1" applyProtection="1">
      <alignment horizontal="left" vertical="center" wrapText="1"/>
    </xf>
    <xf numFmtId="0" fontId="35" fillId="18" borderId="0" xfId="0" applyFont="1" applyFill="1" applyAlignment="1" applyProtection="1">
      <alignment horizontal="center"/>
    </xf>
    <xf numFmtId="0" fontId="10" fillId="14" borderId="0" xfId="0" applyFont="1" applyFill="1" applyAlignment="1" applyProtection="1">
      <alignment horizontal="center" shrinkToFit="1"/>
    </xf>
    <xf numFmtId="164" fontId="54" fillId="0" borderId="91" xfId="4" applyNumberFormat="1" applyFont="1" applyBorder="1" applyProtection="1">
      <protection locked="0"/>
    </xf>
    <xf numFmtId="164" fontId="54" fillId="0" borderId="84" xfId="4" applyNumberFormat="1" applyFont="1" applyBorder="1" applyProtection="1">
      <protection locked="0"/>
    </xf>
    <xf numFmtId="164" fontId="54" fillId="0" borderId="85" xfId="4" applyNumberFormat="1" applyFont="1" applyBorder="1" applyProtection="1">
      <protection locked="0"/>
    </xf>
    <xf numFmtId="0" fontId="57" fillId="18" borderId="88" xfId="4" applyFont="1" applyFill="1" applyBorder="1" applyAlignment="1">
      <alignment horizontal="center" vertical="center" wrapText="1"/>
    </xf>
    <xf numFmtId="0" fontId="57" fillId="18" borderId="89" xfId="4" applyFont="1" applyFill="1" applyBorder="1" applyAlignment="1">
      <alignment horizontal="center" vertical="center" wrapText="1"/>
    </xf>
    <xf numFmtId="0" fontId="57" fillId="18" borderId="90" xfId="4" applyFont="1" applyFill="1" applyBorder="1" applyAlignment="1">
      <alignment horizontal="center" vertical="center" wrapText="1"/>
    </xf>
    <xf numFmtId="0" fontId="55" fillId="18" borderId="80" xfId="4" applyFont="1" applyFill="1" applyBorder="1" applyAlignment="1">
      <alignment horizontal="center" vertical="center" wrapText="1"/>
    </xf>
    <xf numFmtId="0" fontId="56" fillId="18" borderId="80" xfId="4" applyFont="1" applyFill="1" applyBorder="1" applyAlignment="1">
      <alignment horizontal="center" vertical="center" wrapText="1"/>
    </xf>
    <xf numFmtId="0" fontId="33" fillId="2" borderId="21" xfId="0" applyFont="1" applyFill="1" applyBorder="1" applyAlignment="1">
      <alignment horizontal="left" vertical="center" wrapText="1"/>
    </xf>
    <xf numFmtId="0" fontId="33" fillId="2" borderId="120" xfId="0" applyFont="1" applyFill="1" applyBorder="1" applyAlignment="1">
      <alignment horizontal="left" vertical="center" wrapText="1"/>
    </xf>
    <xf numFmtId="0" fontId="33" fillId="2" borderId="10" xfId="0" applyFont="1" applyFill="1" applyBorder="1" applyAlignment="1">
      <alignment horizontal="left" vertical="center" wrapText="1"/>
    </xf>
    <xf numFmtId="8" fontId="57" fillId="8" borderId="91" xfId="4" applyNumberFormat="1" applyFont="1" applyFill="1" applyBorder="1"/>
    <xf numFmtId="8" fontId="57" fillId="8" borderId="84" xfId="4" applyNumberFormat="1" applyFont="1" applyFill="1" applyBorder="1"/>
    <xf numFmtId="8" fontId="57" fillId="8" borderId="85" xfId="4" applyNumberFormat="1" applyFont="1" applyFill="1" applyBorder="1"/>
    <xf numFmtId="8" fontId="54" fillId="0" borderId="91" xfId="4" applyNumberFormat="1" applyFont="1" applyBorder="1" applyProtection="1">
      <protection locked="0"/>
    </xf>
    <xf numFmtId="8" fontId="54" fillId="0" borderId="84" xfId="4" applyNumberFormat="1" applyFont="1" applyBorder="1" applyProtection="1">
      <protection locked="0"/>
    </xf>
    <xf numFmtId="8" fontId="54" fillId="0" borderId="85" xfId="4" applyNumberFormat="1" applyFont="1" applyBorder="1" applyProtection="1">
      <protection locked="0"/>
    </xf>
    <xf numFmtId="0" fontId="53" fillId="18" borderId="15" xfId="4" applyFont="1" applyFill="1" applyBorder="1" applyAlignment="1">
      <alignment horizontal="center"/>
    </xf>
    <xf numFmtId="0" fontId="53" fillId="2" borderId="42" xfId="4" applyFont="1" applyFill="1" applyBorder="1" applyAlignment="1">
      <alignment horizontal="center"/>
    </xf>
    <xf numFmtId="0" fontId="53" fillId="2" borderId="4" xfId="4" applyFont="1" applyFill="1" applyBorder="1" applyAlignment="1">
      <alignment horizontal="center"/>
    </xf>
    <xf numFmtId="0" fontId="53" fillId="2" borderId="64" xfId="4" applyFont="1" applyFill="1" applyBorder="1" applyAlignment="1">
      <alignment horizontal="center"/>
    </xf>
    <xf numFmtId="8" fontId="58" fillId="3" borderId="91" xfId="4" applyNumberFormat="1" applyFont="1" applyFill="1" applyBorder="1" applyAlignment="1">
      <alignment horizontal="center" vertical="center" wrapText="1"/>
    </xf>
    <xf numFmtId="8" fontId="58" fillId="3" borderId="85" xfId="4" applyNumberFormat="1" applyFont="1" applyFill="1" applyBorder="1" applyAlignment="1">
      <alignment horizontal="center" vertical="center" wrapText="1"/>
    </xf>
    <xf numFmtId="0" fontId="54" fillId="0" borderId="91" xfId="4" applyFont="1" applyBorder="1" applyProtection="1">
      <protection locked="0"/>
    </xf>
    <xf numFmtId="0" fontId="54" fillId="0" borderId="84" xfId="4" applyFont="1" applyBorder="1" applyProtection="1">
      <protection locked="0"/>
    </xf>
    <xf numFmtId="0" fontId="54" fillId="0" borderId="85" xfId="4" applyFont="1" applyBorder="1" applyProtection="1">
      <protection locked="0"/>
    </xf>
    <xf numFmtId="0" fontId="22" fillId="4" borderId="0" xfId="0" applyFont="1" applyFill="1" applyAlignment="1">
      <alignment wrapText="1"/>
    </xf>
    <xf numFmtId="0" fontId="23" fillId="4" borderId="25" xfId="0" applyFont="1" applyFill="1" applyBorder="1" applyAlignment="1">
      <alignment horizontal="center" vertical="center"/>
    </xf>
    <xf numFmtId="0" fontId="23" fillId="4" borderId="22" xfId="0" applyFont="1" applyFill="1" applyBorder="1" applyAlignment="1">
      <alignment horizontal="center" vertical="center"/>
    </xf>
    <xf numFmtId="0" fontId="23" fillId="4" borderId="138" xfId="0" applyFont="1" applyFill="1" applyBorder="1" applyAlignment="1">
      <alignment horizontal="center" vertical="center"/>
    </xf>
    <xf numFmtId="0" fontId="23" fillId="4" borderId="73" xfId="0" applyFont="1" applyFill="1" applyBorder="1" applyAlignment="1">
      <alignment horizontal="center" vertical="center"/>
    </xf>
    <xf numFmtId="0" fontId="23" fillId="4" borderId="67" xfId="0" applyFont="1" applyFill="1" applyBorder="1" applyAlignment="1">
      <alignment horizontal="left" vertical="center" wrapText="1"/>
    </xf>
    <xf numFmtId="0" fontId="23" fillId="4" borderId="10" xfId="0" applyFont="1" applyFill="1" applyBorder="1" applyAlignment="1">
      <alignment horizontal="left" vertical="center" wrapText="1"/>
    </xf>
    <xf numFmtId="0" fontId="35" fillId="26" borderId="0" xfId="0" applyFont="1" applyFill="1" applyAlignment="1" applyProtection="1">
      <alignment horizontal="center"/>
    </xf>
    <xf numFmtId="0" fontId="33" fillId="2" borderId="21" xfId="0" applyFont="1" applyFill="1" applyBorder="1" applyAlignment="1" applyProtection="1">
      <alignment horizontal="left" vertical="center" wrapText="1"/>
    </xf>
    <xf numFmtId="0" fontId="33" fillId="2" borderId="67" xfId="0" applyFont="1" applyFill="1" applyBorder="1" applyAlignment="1" applyProtection="1">
      <alignment horizontal="left" vertical="center" wrapText="1"/>
    </xf>
    <xf numFmtId="0" fontId="33" fillId="2" borderId="120" xfId="0" applyFont="1" applyFill="1" applyBorder="1" applyAlignment="1" applyProtection="1">
      <alignment horizontal="left" vertical="center" wrapText="1"/>
    </xf>
    <xf numFmtId="0" fontId="33" fillId="2" borderId="84" xfId="0" applyFont="1" applyFill="1" applyBorder="1" applyAlignment="1" applyProtection="1">
      <alignment horizontal="left" vertical="center" wrapText="1"/>
    </xf>
    <xf numFmtId="0" fontId="33" fillId="2" borderId="10" xfId="0" applyFont="1" applyFill="1" applyBorder="1" applyAlignment="1" applyProtection="1">
      <alignment horizontal="left" vertical="center" wrapText="1"/>
    </xf>
    <xf numFmtId="0" fontId="14" fillId="26" borderId="0" xfId="0" applyFont="1" applyFill="1" applyAlignment="1" applyProtection="1">
      <alignment horizontal="center"/>
    </xf>
    <xf numFmtId="0" fontId="14" fillId="18" borderId="0" xfId="0" applyFont="1" applyFill="1" applyAlignment="1" applyProtection="1">
      <alignment horizontal="center"/>
    </xf>
    <xf numFmtId="0" fontId="38" fillId="0" borderId="0" xfId="0" applyFont="1" applyAlignment="1" applyProtection="1">
      <alignment horizontal="left" wrapText="1"/>
    </xf>
    <xf numFmtId="0" fontId="35" fillId="9" borderId="0" xfId="0" applyFont="1" applyFill="1" applyAlignment="1" applyProtection="1">
      <alignment horizontal="center"/>
    </xf>
    <xf numFmtId="0" fontId="14" fillId="9" borderId="0" xfId="0" applyFont="1" applyFill="1" applyAlignment="1" applyProtection="1">
      <alignment horizontal="center"/>
    </xf>
    <xf numFmtId="0" fontId="7" fillId="19" borderId="136" xfId="0" applyFont="1" applyFill="1" applyBorder="1" applyAlignment="1" applyProtection="1">
      <alignment horizontal="center" vertical="center" wrapText="1"/>
    </xf>
    <xf numFmtId="0" fontId="7" fillId="19" borderId="137" xfId="0" applyFont="1" applyFill="1" applyBorder="1" applyAlignment="1" applyProtection="1">
      <alignment horizontal="center" vertical="center" wrapText="1"/>
    </xf>
    <xf numFmtId="0" fontId="35" fillId="28" borderId="0" xfId="0" applyFont="1" applyFill="1" applyAlignment="1" applyProtection="1">
      <alignment horizontal="center"/>
    </xf>
    <xf numFmtId="0" fontId="14" fillId="17" borderId="0" xfId="0" applyFont="1" applyFill="1" applyAlignment="1" applyProtection="1">
      <alignment horizontal="center"/>
    </xf>
    <xf numFmtId="0" fontId="14" fillId="19" borderId="0" xfId="0" applyFont="1" applyFill="1" applyAlignment="1" applyProtection="1">
      <alignment horizontal="center"/>
    </xf>
    <xf numFmtId="0" fontId="14" fillId="16" borderId="0" xfId="0" applyFont="1" applyFill="1" applyAlignment="1" applyProtection="1">
      <alignment horizontal="center"/>
    </xf>
    <xf numFmtId="0" fontId="35" fillId="20" borderId="0" xfId="0" applyFont="1" applyFill="1" applyAlignment="1" applyProtection="1">
      <alignment horizontal="center"/>
    </xf>
    <xf numFmtId="0" fontId="14" fillId="20" borderId="0" xfId="0" applyFont="1" applyFill="1" applyAlignment="1" applyProtection="1">
      <alignment horizontal="center"/>
    </xf>
    <xf numFmtId="0" fontId="7" fillId="21" borderId="32" xfId="0" applyFont="1" applyFill="1" applyBorder="1" applyAlignment="1">
      <alignment horizontal="center" vertical="center" wrapText="1"/>
    </xf>
    <xf numFmtId="0" fontId="7" fillId="21" borderId="31" xfId="0" applyFont="1" applyFill="1" applyBorder="1" applyAlignment="1">
      <alignment horizontal="center" vertical="center" wrapText="1"/>
    </xf>
    <xf numFmtId="0" fontId="35" fillId="5" borderId="0" xfId="0" applyFont="1" applyFill="1" applyAlignment="1">
      <alignment horizontal="center"/>
    </xf>
    <xf numFmtId="0" fontId="3" fillId="4" borderId="0" xfId="0" applyFont="1" applyFill="1" applyAlignment="1">
      <alignment horizontal="center"/>
    </xf>
    <xf numFmtId="0" fontId="7" fillId="18" borderId="32"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7" fillId="27" borderId="32" xfId="0" applyFont="1" applyFill="1" applyBorder="1" applyAlignment="1">
      <alignment horizontal="center" vertical="center" wrapText="1"/>
    </xf>
    <xf numFmtId="0" fontId="7" fillId="27" borderId="31" xfId="0" applyFont="1" applyFill="1" applyBorder="1" applyAlignment="1">
      <alignment horizontal="center" vertical="center" wrapText="1"/>
    </xf>
    <xf numFmtId="0" fontId="33" fillId="2" borderId="67" xfId="0" applyFont="1" applyFill="1" applyBorder="1" applyAlignment="1">
      <alignment horizontal="left" vertical="center" wrapText="1"/>
    </xf>
    <xf numFmtId="0" fontId="33" fillId="2" borderId="84" xfId="0" applyFont="1" applyFill="1" applyBorder="1" applyAlignment="1">
      <alignment horizontal="left" vertical="center" wrapText="1"/>
    </xf>
    <xf numFmtId="0" fontId="22" fillId="15" borderId="26" xfId="0" applyFont="1" applyFill="1" applyBorder="1" applyAlignment="1">
      <alignment horizontal="center" vertical="center" textRotation="90"/>
    </xf>
    <xf numFmtId="0" fontId="22" fillId="15" borderId="27" xfId="0" applyFont="1" applyFill="1" applyBorder="1" applyAlignment="1">
      <alignment horizontal="center" vertical="center" textRotation="90"/>
    </xf>
    <xf numFmtId="0" fontId="22" fillId="15" borderId="6" xfId="0" applyFont="1" applyFill="1" applyBorder="1" applyAlignment="1">
      <alignment horizontal="center" vertical="center" textRotation="90"/>
    </xf>
    <xf numFmtId="0" fontId="7" fillId="25" borderId="32" xfId="0" applyFont="1" applyFill="1" applyBorder="1" applyAlignment="1">
      <alignment horizontal="center" vertical="center" wrapText="1"/>
    </xf>
    <xf numFmtId="0" fontId="7" fillId="25" borderId="31" xfId="0" applyFont="1" applyFill="1" applyBorder="1" applyAlignment="1">
      <alignment horizontal="center" vertical="center" wrapText="1"/>
    </xf>
    <xf numFmtId="0" fontId="7" fillId="17" borderId="35" xfId="0" applyFont="1" applyFill="1" applyBorder="1" applyAlignment="1">
      <alignment horizontal="center" vertical="center" wrapText="1"/>
    </xf>
    <xf numFmtId="0" fontId="7" fillId="17" borderId="36" xfId="0" applyFont="1" applyFill="1" applyBorder="1" applyAlignment="1">
      <alignment horizontal="center" vertical="center" wrapText="1"/>
    </xf>
    <xf numFmtId="0" fontId="7" fillId="8" borderId="32" xfId="0" applyFont="1" applyFill="1" applyBorder="1" applyAlignment="1">
      <alignment horizontal="center" vertical="center" wrapText="1"/>
    </xf>
    <xf numFmtId="0" fontId="7" fillId="8" borderId="34" xfId="0" applyFont="1" applyFill="1" applyBorder="1" applyAlignment="1">
      <alignment horizontal="center" vertical="center" wrapText="1"/>
    </xf>
    <xf numFmtId="0" fontId="7" fillId="26" borderId="32" xfId="0" applyFont="1" applyFill="1" applyBorder="1" applyAlignment="1">
      <alignment horizontal="center" vertical="center" wrapText="1"/>
    </xf>
    <xf numFmtId="0" fontId="7" fillId="26" borderId="31"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31" xfId="0" applyFont="1" applyFill="1" applyBorder="1" applyAlignment="1">
      <alignment horizontal="center" vertical="center" wrapText="1"/>
    </xf>
    <xf numFmtId="0" fontId="14" fillId="5" borderId="0" xfId="0" applyFont="1" applyFill="1" applyAlignment="1" applyProtection="1">
      <alignment horizontal="center"/>
    </xf>
    <xf numFmtId="0" fontId="79" fillId="0" borderId="0" xfId="0" applyFont="1"/>
  </cellXfs>
  <cellStyles count="8">
    <cellStyle name="Comma 2" xfId="5" xr:uid="{00000000-0005-0000-0000-000000000000}"/>
    <cellStyle name="Currency" xfId="3" builtinId="4"/>
    <cellStyle name="Currency 2" xfId="6" xr:uid="{00000000-0005-0000-0000-000002000000}"/>
    <cellStyle name="Hyperlink" xfId="1" builtinId="8"/>
    <cellStyle name="Hyperlink 2" xfId="7" xr:uid="{00000000-0005-0000-0000-000004000000}"/>
    <cellStyle name="Normal" xfId="0" builtinId="0"/>
    <cellStyle name="Normal 2" xfId="4" xr:uid="{00000000-0005-0000-0000-000006000000}"/>
    <cellStyle name="Percent" xfId="2" builtinId="5"/>
  </cellStyles>
  <dxfs count="0"/>
  <tableStyles count="0" defaultTableStyle="TableStyleMedium2" defaultPivotStyle="PivotStyleLight16"/>
  <colors>
    <mruColors>
      <color rgb="FFCCFFFF"/>
      <color rgb="FFCC66FF"/>
      <color rgb="FFFF99CC"/>
      <color rgb="FFACF6B8"/>
      <color rgb="FFFFFF99"/>
      <color rgb="FFCCCCFF"/>
      <color rgb="FFFF99FF"/>
      <color rgb="FF00FFFF"/>
      <color rgb="FF00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400050</xdr:colOff>
          <xdr:row>9</xdr:row>
          <xdr:rowOff>0</xdr:rowOff>
        </xdr:from>
        <xdr:to>
          <xdr:col>7</xdr:col>
          <xdr:colOff>0</xdr:colOff>
          <xdr:row>10</xdr:row>
          <xdr:rowOff>9525</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4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9</xdr:row>
          <xdr:rowOff>0</xdr:rowOff>
        </xdr:from>
        <xdr:to>
          <xdr:col>5</xdr:col>
          <xdr:colOff>0</xdr:colOff>
          <xdr:row>10</xdr:row>
          <xdr:rowOff>9525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4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9</xdr:row>
          <xdr:rowOff>0</xdr:rowOff>
        </xdr:from>
        <xdr:to>
          <xdr:col>3</xdr:col>
          <xdr:colOff>0</xdr:colOff>
          <xdr:row>10</xdr:row>
          <xdr:rowOff>9525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4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12</xdr:row>
          <xdr:rowOff>0</xdr:rowOff>
        </xdr:from>
        <xdr:to>
          <xdr:col>5</xdr:col>
          <xdr:colOff>0</xdr:colOff>
          <xdr:row>13</xdr:row>
          <xdr:rowOff>9525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4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12</xdr:row>
          <xdr:rowOff>0</xdr:rowOff>
        </xdr:from>
        <xdr:to>
          <xdr:col>3</xdr:col>
          <xdr:colOff>0</xdr:colOff>
          <xdr:row>13</xdr:row>
          <xdr:rowOff>9525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4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15</xdr:row>
          <xdr:rowOff>0</xdr:rowOff>
        </xdr:from>
        <xdr:to>
          <xdr:col>5</xdr:col>
          <xdr:colOff>0</xdr:colOff>
          <xdr:row>16</xdr:row>
          <xdr:rowOff>9525</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4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15</xdr:row>
          <xdr:rowOff>0</xdr:rowOff>
        </xdr:from>
        <xdr:to>
          <xdr:col>3</xdr:col>
          <xdr:colOff>0</xdr:colOff>
          <xdr:row>16</xdr:row>
          <xdr:rowOff>9525</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4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18</xdr:row>
          <xdr:rowOff>0</xdr:rowOff>
        </xdr:from>
        <xdr:to>
          <xdr:col>5</xdr:col>
          <xdr:colOff>0</xdr:colOff>
          <xdr:row>19</xdr:row>
          <xdr:rowOff>9525</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4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18</xdr:row>
          <xdr:rowOff>0</xdr:rowOff>
        </xdr:from>
        <xdr:to>
          <xdr:col>3</xdr:col>
          <xdr:colOff>0</xdr:colOff>
          <xdr:row>19</xdr:row>
          <xdr:rowOff>9525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4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21</xdr:row>
          <xdr:rowOff>0</xdr:rowOff>
        </xdr:from>
        <xdr:to>
          <xdr:col>13</xdr:col>
          <xdr:colOff>0</xdr:colOff>
          <xdr:row>22</xdr:row>
          <xdr:rowOff>9525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4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21</xdr:row>
          <xdr:rowOff>0</xdr:rowOff>
        </xdr:from>
        <xdr:to>
          <xdr:col>11</xdr:col>
          <xdr:colOff>0</xdr:colOff>
          <xdr:row>22</xdr:row>
          <xdr:rowOff>9525</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4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22</xdr:row>
          <xdr:rowOff>0</xdr:rowOff>
        </xdr:from>
        <xdr:to>
          <xdr:col>13</xdr:col>
          <xdr:colOff>0</xdr:colOff>
          <xdr:row>23</xdr:row>
          <xdr:rowOff>9525</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4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400050</xdr:colOff>
          <xdr:row>22</xdr:row>
          <xdr:rowOff>0</xdr:rowOff>
        </xdr:from>
        <xdr:to>
          <xdr:col>11</xdr:col>
          <xdr:colOff>0</xdr:colOff>
          <xdr:row>23</xdr:row>
          <xdr:rowOff>9525</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4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34</xdr:row>
          <xdr:rowOff>0</xdr:rowOff>
        </xdr:from>
        <xdr:to>
          <xdr:col>5</xdr:col>
          <xdr:colOff>0</xdr:colOff>
          <xdr:row>35</xdr:row>
          <xdr:rowOff>9525</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4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34</xdr:row>
          <xdr:rowOff>0</xdr:rowOff>
        </xdr:from>
        <xdr:to>
          <xdr:col>3</xdr:col>
          <xdr:colOff>0</xdr:colOff>
          <xdr:row>35</xdr:row>
          <xdr:rowOff>9525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4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4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4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4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400050</xdr:colOff>
          <xdr:row>59</xdr:row>
          <xdr:rowOff>0</xdr:rowOff>
        </xdr:from>
        <xdr:to>
          <xdr:col>7</xdr:col>
          <xdr:colOff>0</xdr:colOff>
          <xdr:row>60</xdr:row>
          <xdr:rowOff>9525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400-00001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59</xdr:row>
          <xdr:rowOff>0</xdr:rowOff>
        </xdr:from>
        <xdr:to>
          <xdr:col>5</xdr:col>
          <xdr:colOff>0</xdr:colOff>
          <xdr:row>60</xdr:row>
          <xdr:rowOff>9525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4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59</xdr:row>
          <xdr:rowOff>0</xdr:rowOff>
        </xdr:from>
        <xdr:to>
          <xdr:col>3</xdr:col>
          <xdr:colOff>0</xdr:colOff>
          <xdr:row>60</xdr:row>
          <xdr:rowOff>9525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4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64</xdr:row>
          <xdr:rowOff>0</xdr:rowOff>
        </xdr:from>
        <xdr:to>
          <xdr:col>5</xdr:col>
          <xdr:colOff>0</xdr:colOff>
          <xdr:row>65</xdr:row>
          <xdr:rowOff>9525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4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64</xdr:row>
          <xdr:rowOff>0</xdr:rowOff>
        </xdr:from>
        <xdr:to>
          <xdr:col>3</xdr:col>
          <xdr:colOff>0</xdr:colOff>
          <xdr:row>65</xdr:row>
          <xdr:rowOff>9525</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4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67</xdr:row>
          <xdr:rowOff>0</xdr:rowOff>
        </xdr:from>
        <xdr:to>
          <xdr:col>5</xdr:col>
          <xdr:colOff>0</xdr:colOff>
          <xdr:row>68</xdr:row>
          <xdr:rowOff>9525</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4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67</xdr:row>
          <xdr:rowOff>0</xdr:rowOff>
        </xdr:from>
        <xdr:to>
          <xdr:col>3</xdr:col>
          <xdr:colOff>0</xdr:colOff>
          <xdr:row>68</xdr:row>
          <xdr:rowOff>9525</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4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28</xdr:row>
          <xdr:rowOff>0</xdr:rowOff>
        </xdr:from>
        <xdr:to>
          <xdr:col>5</xdr:col>
          <xdr:colOff>0</xdr:colOff>
          <xdr:row>29</xdr:row>
          <xdr:rowOff>9525</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4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28</xdr:row>
          <xdr:rowOff>0</xdr:rowOff>
        </xdr:from>
        <xdr:to>
          <xdr:col>3</xdr:col>
          <xdr:colOff>0</xdr:colOff>
          <xdr:row>29</xdr:row>
          <xdr:rowOff>9525</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4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31</xdr:row>
          <xdr:rowOff>0</xdr:rowOff>
        </xdr:from>
        <xdr:to>
          <xdr:col>5</xdr:col>
          <xdr:colOff>0</xdr:colOff>
          <xdr:row>32</xdr:row>
          <xdr:rowOff>9525</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4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31</xdr:row>
          <xdr:rowOff>0</xdr:rowOff>
        </xdr:from>
        <xdr:to>
          <xdr:col>3</xdr:col>
          <xdr:colOff>0</xdr:colOff>
          <xdr:row>32</xdr:row>
          <xdr:rowOff>9525</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4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25</xdr:row>
          <xdr:rowOff>0</xdr:rowOff>
        </xdr:from>
        <xdr:to>
          <xdr:col>5</xdr:col>
          <xdr:colOff>0</xdr:colOff>
          <xdr:row>26</xdr:row>
          <xdr:rowOff>9525</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4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25</xdr:row>
          <xdr:rowOff>0</xdr:rowOff>
        </xdr:from>
        <xdr:to>
          <xdr:col>3</xdr:col>
          <xdr:colOff>0</xdr:colOff>
          <xdr:row>26</xdr:row>
          <xdr:rowOff>9525</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4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39</xdr:row>
          <xdr:rowOff>0</xdr:rowOff>
        </xdr:from>
        <xdr:to>
          <xdr:col>5</xdr:col>
          <xdr:colOff>0</xdr:colOff>
          <xdr:row>40</xdr:row>
          <xdr:rowOff>9525</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4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39</xdr:row>
          <xdr:rowOff>0</xdr:rowOff>
        </xdr:from>
        <xdr:to>
          <xdr:col>3</xdr:col>
          <xdr:colOff>0</xdr:colOff>
          <xdr:row>40</xdr:row>
          <xdr:rowOff>9525</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4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42</xdr:row>
          <xdr:rowOff>0</xdr:rowOff>
        </xdr:from>
        <xdr:to>
          <xdr:col>5</xdr:col>
          <xdr:colOff>0</xdr:colOff>
          <xdr:row>43</xdr:row>
          <xdr:rowOff>9525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4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42</xdr:row>
          <xdr:rowOff>0</xdr:rowOff>
        </xdr:from>
        <xdr:to>
          <xdr:col>3</xdr:col>
          <xdr:colOff>0</xdr:colOff>
          <xdr:row>43</xdr:row>
          <xdr:rowOff>9525</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4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45</xdr:row>
          <xdr:rowOff>0</xdr:rowOff>
        </xdr:from>
        <xdr:to>
          <xdr:col>5</xdr:col>
          <xdr:colOff>0</xdr:colOff>
          <xdr:row>46</xdr:row>
          <xdr:rowOff>9525</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4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45</xdr:row>
          <xdr:rowOff>0</xdr:rowOff>
        </xdr:from>
        <xdr:to>
          <xdr:col>3</xdr:col>
          <xdr:colOff>0</xdr:colOff>
          <xdr:row>46</xdr:row>
          <xdr:rowOff>9525</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4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48</xdr:row>
          <xdr:rowOff>0</xdr:rowOff>
        </xdr:from>
        <xdr:to>
          <xdr:col>5</xdr:col>
          <xdr:colOff>0</xdr:colOff>
          <xdr:row>49</xdr:row>
          <xdr:rowOff>9525</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4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48</xdr:row>
          <xdr:rowOff>0</xdr:rowOff>
        </xdr:from>
        <xdr:to>
          <xdr:col>3</xdr:col>
          <xdr:colOff>0</xdr:colOff>
          <xdr:row>49</xdr:row>
          <xdr:rowOff>9525</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4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51</xdr:row>
          <xdr:rowOff>0</xdr:rowOff>
        </xdr:from>
        <xdr:to>
          <xdr:col>5</xdr:col>
          <xdr:colOff>0</xdr:colOff>
          <xdr:row>52</xdr:row>
          <xdr:rowOff>9525</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4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51</xdr:row>
          <xdr:rowOff>0</xdr:rowOff>
        </xdr:from>
        <xdr:to>
          <xdr:col>3</xdr:col>
          <xdr:colOff>0</xdr:colOff>
          <xdr:row>52</xdr:row>
          <xdr:rowOff>9525</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4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54</xdr:row>
          <xdr:rowOff>0</xdr:rowOff>
        </xdr:from>
        <xdr:to>
          <xdr:col>5</xdr:col>
          <xdr:colOff>0</xdr:colOff>
          <xdr:row>55</xdr:row>
          <xdr:rowOff>9525</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4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400050</xdr:colOff>
          <xdr:row>54</xdr:row>
          <xdr:rowOff>0</xdr:rowOff>
        </xdr:from>
        <xdr:to>
          <xdr:col>3</xdr:col>
          <xdr:colOff>0</xdr:colOff>
          <xdr:row>55</xdr:row>
          <xdr:rowOff>9525</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4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12</xdr:row>
          <xdr:rowOff>0</xdr:rowOff>
        </xdr:from>
        <xdr:to>
          <xdr:col>10</xdr:col>
          <xdr:colOff>0</xdr:colOff>
          <xdr:row>13</xdr:row>
          <xdr:rowOff>9525</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4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371475</xdr:colOff>
          <xdr:row>59</xdr:row>
          <xdr:rowOff>9525</xdr:rowOff>
        </xdr:from>
        <xdr:to>
          <xdr:col>2</xdr:col>
          <xdr:colOff>581025</xdr:colOff>
          <xdr:row>60</xdr:row>
          <xdr:rowOff>19050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4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295275</xdr:colOff>
          <xdr:row>5</xdr:row>
          <xdr:rowOff>190500</xdr:rowOff>
        </xdr:from>
        <xdr:to>
          <xdr:col>4</xdr:col>
          <xdr:colOff>247650</xdr:colOff>
          <xdr:row>7</xdr:row>
          <xdr:rowOff>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6</xdr:row>
          <xdr:rowOff>190500</xdr:rowOff>
        </xdr:from>
        <xdr:to>
          <xdr:col>4</xdr:col>
          <xdr:colOff>247650</xdr:colOff>
          <xdr:row>8</xdr:row>
          <xdr:rowOff>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7</xdr:row>
          <xdr:rowOff>190500</xdr:rowOff>
        </xdr:from>
        <xdr:to>
          <xdr:col>4</xdr:col>
          <xdr:colOff>247650</xdr:colOff>
          <xdr:row>9</xdr:row>
          <xdr:rowOff>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190500</xdr:rowOff>
        </xdr:from>
        <xdr:to>
          <xdr:col>4</xdr:col>
          <xdr:colOff>247650</xdr:colOff>
          <xdr:row>10</xdr:row>
          <xdr:rowOff>0</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8</xdr:row>
          <xdr:rowOff>190500</xdr:rowOff>
        </xdr:from>
        <xdr:to>
          <xdr:col>4</xdr:col>
          <xdr:colOff>247650</xdr:colOff>
          <xdr:row>10</xdr:row>
          <xdr:rowOff>0</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5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190500</xdr:rowOff>
        </xdr:from>
        <xdr:to>
          <xdr:col>4</xdr:col>
          <xdr:colOff>247650</xdr:colOff>
          <xdr:row>11</xdr:row>
          <xdr:rowOff>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5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9</xdr:row>
          <xdr:rowOff>190500</xdr:rowOff>
        </xdr:from>
        <xdr:to>
          <xdr:col>4</xdr:col>
          <xdr:colOff>247650</xdr:colOff>
          <xdr:row>11</xdr:row>
          <xdr:rowOff>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5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190500</xdr:rowOff>
        </xdr:from>
        <xdr:to>
          <xdr:col>4</xdr:col>
          <xdr:colOff>247650</xdr:colOff>
          <xdr:row>12</xdr:row>
          <xdr:rowOff>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5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10</xdr:row>
          <xdr:rowOff>190500</xdr:rowOff>
        </xdr:from>
        <xdr:to>
          <xdr:col>4</xdr:col>
          <xdr:colOff>247650</xdr:colOff>
          <xdr:row>12</xdr:row>
          <xdr:rowOff>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5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190500</xdr:rowOff>
        </xdr:from>
        <xdr:to>
          <xdr:col>4</xdr:col>
          <xdr:colOff>247650</xdr:colOff>
          <xdr:row>13</xdr:row>
          <xdr:rowOff>0</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5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11</xdr:row>
          <xdr:rowOff>190500</xdr:rowOff>
        </xdr:from>
        <xdr:to>
          <xdr:col>4</xdr:col>
          <xdr:colOff>247650</xdr:colOff>
          <xdr:row>13</xdr:row>
          <xdr:rowOff>0</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5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190500</xdr:rowOff>
        </xdr:from>
        <xdr:to>
          <xdr:col>4</xdr:col>
          <xdr:colOff>247650</xdr:colOff>
          <xdr:row>14</xdr:row>
          <xdr:rowOff>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5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12</xdr:row>
          <xdr:rowOff>190500</xdr:rowOff>
        </xdr:from>
        <xdr:to>
          <xdr:col>4</xdr:col>
          <xdr:colOff>247650</xdr:colOff>
          <xdr:row>14</xdr:row>
          <xdr:rowOff>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5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xdr:row>
          <xdr:rowOff>190500</xdr:rowOff>
        </xdr:from>
        <xdr:to>
          <xdr:col>4</xdr:col>
          <xdr:colOff>247650</xdr:colOff>
          <xdr:row>15</xdr:row>
          <xdr:rowOff>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5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295275</xdr:colOff>
          <xdr:row>13</xdr:row>
          <xdr:rowOff>190500</xdr:rowOff>
        </xdr:from>
        <xdr:to>
          <xdr:col>4</xdr:col>
          <xdr:colOff>247650</xdr:colOff>
          <xdr:row>15</xdr:row>
          <xdr:rowOff>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5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5</xdr:row>
          <xdr:rowOff>190500</xdr:rowOff>
        </xdr:from>
        <xdr:to>
          <xdr:col>5</xdr:col>
          <xdr:colOff>247650</xdr:colOff>
          <xdr:row>7</xdr:row>
          <xdr:rowOff>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5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190500</xdr:rowOff>
        </xdr:from>
        <xdr:to>
          <xdr:col>5</xdr:col>
          <xdr:colOff>247650</xdr:colOff>
          <xdr:row>8</xdr:row>
          <xdr:rowOff>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5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6</xdr:row>
          <xdr:rowOff>190500</xdr:rowOff>
        </xdr:from>
        <xdr:to>
          <xdr:col>5</xdr:col>
          <xdr:colOff>247650</xdr:colOff>
          <xdr:row>8</xdr:row>
          <xdr:rowOff>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5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xdr:row>
          <xdr:rowOff>190500</xdr:rowOff>
        </xdr:from>
        <xdr:to>
          <xdr:col>5</xdr:col>
          <xdr:colOff>247650</xdr:colOff>
          <xdr:row>9</xdr:row>
          <xdr:rowOff>0</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500-00001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7</xdr:row>
          <xdr:rowOff>190500</xdr:rowOff>
        </xdr:from>
        <xdr:to>
          <xdr:col>5</xdr:col>
          <xdr:colOff>247650</xdr:colOff>
          <xdr:row>9</xdr:row>
          <xdr:rowOff>0</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5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xdr:row>
          <xdr:rowOff>190500</xdr:rowOff>
        </xdr:from>
        <xdr:to>
          <xdr:col>5</xdr:col>
          <xdr:colOff>247650</xdr:colOff>
          <xdr:row>10</xdr:row>
          <xdr:rowOff>0</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5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8</xdr:row>
          <xdr:rowOff>190500</xdr:rowOff>
        </xdr:from>
        <xdr:to>
          <xdr:col>5</xdr:col>
          <xdr:colOff>247650</xdr:colOff>
          <xdr:row>10</xdr:row>
          <xdr:rowOff>0</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5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xdr:row>
          <xdr:rowOff>190500</xdr:rowOff>
        </xdr:from>
        <xdr:to>
          <xdr:col>5</xdr:col>
          <xdr:colOff>247650</xdr:colOff>
          <xdr:row>11</xdr:row>
          <xdr:rowOff>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5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9</xdr:row>
          <xdr:rowOff>190500</xdr:rowOff>
        </xdr:from>
        <xdr:to>
          <xdr:col>5</xdr:col>
          <xdr:colOff>247650</xdr:colOff>
          <xdr:row>11</xdr:row>
          <xdr:rowOff>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5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xdr:row>
          <xdr:rowOff>190500</xdr:rowOff>
        </xdr:from>
        <xdr:to>
          <xdr:col>5</xdr:col>
          <xdr:colOff>247650</xdr:colOff>
          <xdr:row>12</xdr:row>
          <xdr:rowOff>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5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10</xdr:row>
          <xdr:rowOff>190500</xdr:rowOff>
        </xdr:from>
        <xdr:to>
          <xdr:col>5</xdr:col>
          <xdr:colOff>247650</xdr:colOff>
          <xdr:row>12</xdr:row>
          <xdr:rowOff>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5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xdr:row>
          <xdr:rowOff>190500</xdr:rowOff>
        </xdr:from>
        <xdr:to>
          <xdr:col>5</xdr:col>
          <xdr:colOff>247650</xdr:colOff>
          <xdr:row>13</xdr:row>
          <xdr:rowOff>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5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11</xdr:row>
          <xdr:rowOff>190500</xdr:rowOff>
        </xdr:from>
        <xdr:to>
          <xdr:col>5</xdr:col>
          <xdr:colOff>247650</xdr:colOff>
          <xdr:row>13</xdr:row>
          <xdr:rowOff>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5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190500</xdr:rowOff>
        </xdr:from>
        <xdr:to>
          <xdr:col>5</xdr:col>
          <xdr:colOff>247650</xdr:colOff>
          <xdr:row>14</xdr:row>
          <xdr:rowOff>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5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12</xdr:row>
          <xdr:rowOff>190500</xdr:rowOff>
        </xdr:from>
        <xdr:to>
          <xdr:col>5</xdr:col>
          <xdr:colOff>247650</xdr:colOff>
          <xdr:row>14</xdr:row>
          <xdr:rowOff>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5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13</xdr:row>
          <xdr:rowOff>190500</xdr:rowOff>
        </xdr:from>
        <xdr:to>
          <xdr:col>5</xdr:col>
          <xdr:colOff>247650</xdr:colOff>
          <xdr:row>15</xdr:row>
          <xdr:rowOff>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5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13</xdr:row>
          <xdr:rowOff>190500</xdr:rowOff>
        </xdr:from>
        <xdr:to>
          <xdr:col>5</xdr:col>
          <xdr:colOff>247650</xdr:colOff>
          <xdr:row>15</xdr:row>
          <xdr:rowOff>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5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5</xdr:row>
          <xdr:rowOff>190500</xdr:rowOff>
        </xdr:from>
        <xdr:to>
          <xdr:col>6</xdr:col>
          <xdr:colOff>247650</xdr:colOff>
          <xdr:row>7</xdr:row>
          <xdr:rowOff>0</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5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xdr:row>
          <xdr:rowOff>190500</xdr:rowOff>
        </xdr:from>
        <xdr:to>
          <xdr:col>6</xdr:col>
          <xdr:colOff>247650</xdr:colOff>
          <xdr:row>8</xdr:row>
          <xdr:rowOff>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5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xdr:row>
          <xdr:rowOff>190500</xdr:rowOff>
        </xdr:from>
        <xdr:to>
          <xdr:col>6</xdr:col>
          <xdr:colOff>247650</xdr:colOff>
          <xdr:row>8</xdr:row>
          <xdr:rowOff>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5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6</xdr:col>
          <xdr:colOff>247650</xdr:colOff>
          <xdr:row>9</xdr:row>
          <xdr:rowOff>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5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7</xdr:row>
          <xdr:rowOff>190500</xdr:rowOff>
        </xdr:from>
        <xdr:to>
          <xdr:col>6</xdr:col>
          <xdr:colOff>247650</xdr:colOff>
          <xdr:row>9</xdr:row>
          <xdr:rowOff>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5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8</xdr:row>
          <xdr:rowOff>190500</xdr:rowOff>
        </xdr:from>
        <xdr:to>
          <xdr:col>6</xdr:col>
          <xdr:colOff>247650</xdr:colOff>
          <xdr:row>10</xdr:row>
          <xdr:rowOff>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5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8</xdr:row>
          <xdr:rowOff>190500</xdr:rowOff>
        </xdr:from>
        <xdr:to>
          <xdr:col>6</xdr:col>
          <xdr:colOff>247650</xdr:colOff>
          <xdr:row>10</xdr:row>
          <xdr:rowOff>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5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9</xdr:row>
          <xdr:rowOff>190500</xdr:rowOff>
        </xdr:from>
        <xdr:to>
          <xdr:col>6</xdr:col>
          <xdr:colOff>247650</xdr:colOff>
          <xdr:row>11</xdr:row>
          <xdr:rowOff>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5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9</xdr:row>
          <xdr:rowOff>190500</xdr:rowOff>
        </xdr:from>
        <xdr:to>
          <xdr:col>6</xdr:col>
          <xdr:colOff>247650</xdr:colOff>
          <xdr:row>11</xdr:row>
          <xdr:rowOff>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5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xdr:row>
          <xdr:rowOff>190500</xdr:rowOff>
        </xdr:from>
        <xdr:to>
          <xdr:col>6</xdr:col>
          <xdr:colOff>247650</xdr:colOff>
          <xdr:row>12</xdr:row>
          <xdr:rowOff>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5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10</xdr:row>
          <xdr:rowOff>190500</xdr:rowOff>
        </xdr:from>
        <xdr:to>
          <xdr:col>6</xdr:col>
          <xdr:colOff>247650</xdr:colOff>
          <xdr:row>12</xdr:row>
          <xdr:rowOff>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5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11</xdr:row>
          <xdr:rowOff>190500</xdr:rowOff>
        </xdr:from>
        <xdr:to>
          <xdr:col>6</xdr:col>
          <xdr:colOff>247650</xdr:colOff>
          <xdr:row>13</xdr:row>
          <xdr:rowOff>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5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11</xdr:row>
          <xdr:rowOff>190500</xdr:rowOff>
        </xdr:from>
        <xdr:to>
          <xdr:col>6</xdr:col>
          <xdr:colOff>247650</xdr:colOff>
          <xdr:row>13</xdr:row>
          <xdr:rowOff>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5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12</xdr:row>
          <xdr:rowOff>190500</xdr:rowOff>
        </xdr:from>
        <xdr:to>
          <xdr:col>6</xdr:col>
          <xdr:colOff>247650</xdr:colOff>
          <xdr:row>14</xdr:row>
          <xdr:rowOff>0</xdr:rowOff>
        </xdr:to>
        <xdr:sp macro="" textlink="">
          <xdr:nvSpPr>
            <xdr:cNvPr id="46128" name="Check Box 48" hidden="1">
              <a:extLst>
                <a:ext uri="{63B3BB69-23CF-44E3-9099-C40C66FF867C}">
                  <a14:compatExt spid="_x0000_s46128"/>
                </a:ext>
                <a:ext uri="{FF2B5EF4-FFF2-40B4-BE49-F238E27FC236}">
                  <a16:creationId xmlns:a16="http://schemas.microsoft.com/office/drawing/2014/main" id="{00000000-0008-0000-0500-00003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12</xdr:row>
          <xdr:rowOff>190500</xdr:rowOff>
        </xdr:from>
        <xdr:to>
          <xdr:col>6</xdr:col>
          <xdr:colOff>247650</xdr:colOff>
          <xdr:row>14</xdr:row>
          <xdr:rowOff>0</xdr:rowOff>
        </xdr:to>
        <xdr:sp macro="" textlink="">
          <xdr:nvSpPr>
            <xdr:cNvPr id="46129" name="Check Box 49" hidden="1">
              <a:extLst>
                <a:ext uri="{63B3BB69-23CF-44E3-9099-C40C66FF867C}">
                  <a14:compatExt spid="_x0000_s46129"/>
                </a:ext>
                <a:ext uri="{FF2B5EF4-FFF2-40B4-BE49-F238E27FC236}">
                  <a16:creationId xmlns:a16="http://schemas.microsoft.com/office/drawing/2014/main" id="{00000000-0008-0000-0500-00003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13</xdr:row>
          <xdr:rowOff>190500</xdr:rowOff>
        </xdr:from>
        <xdr:to>
          <xdr:col>6</xdr:col>
          <xdr:colOff>247650</xdr:colOff>
          <xdr:row>15</xdr:row>
          <xdr:rowOff>0</xdr:rowOff>
        </xdr:to>
        <xdr:sp macro="" textlink="">
          <xdr:nvSpPr>
            <xdr:cNvPr id="46130" name="Check Box 50" hidden="1">
              <a:extLst>
                <a:ext uri="{63B3BB69-23CF-44E3-9099-C40C66FF867C}">
                  <a14:compatExt spid="_x0000_s46130"/>
                </a:ext>
                <a:ext uri="{FF2B5EF4-FFF2-40B4-BE49-F238E27FC236}">
                  <a16:creationId xmlns:a16="http://schemas.microsoft.com/office/drawing/2014/main" id="{00000000-0008-0000-0500-00003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13</xdr:row>
          <xdr:rowOff>190500</xdr:rowOff>
        </xdr:from>
        <xdr:to>
          <xdr:col>6</xdr:col>
          <xdr:colOff>247650</xdr:colOff>
          <xdr:row>15</xdr:row>
          <xdr:rowOff>0</xdr:rowOff>
        </xdr:to>
        <xdr:sp macro="" textlink="">
          <xdr:nvSpPr>
            <xdr:cNvPr id="46131" name="Check Box 51" hidden="1">
              <a:extLst>
                <a:ext uri="{63B3BB69-23CF-44E3-9099-C40C66FF867C}">
                  <a14:compatExt spid="_x0000_s46131"/>
                </a:ext>
                <a:ext uri="{FF2B5EF4-FFF2-40B4-BE49-F238E27FC236}">
                  <a16:creationId xmlns:a16="http://schemas.microsoft.com/office/drawing/2014/main" id="{00000000-0008-0000-0500-00003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50" Type="http://schemas.openxmlformats.org/officeDocument/2006/relationships/ctrlProp" Target="../ctrlProps/ctrlProp92.xml"/><Relationship Id="rId7" Type="http://schemas.openxmlformats.org/officeDocument/2006/relationships/ctrlProp" Target="../ctrlProps/ctrlProp49.xml"/><Relationship Id="rId2" Type="http://schemas.openxmlformats.org/officeDocument/2006/relationships/drawing" Target="../drawings/drawing2.xml"/><Relationship Id="rId16" Type="http://schemas.openxmlformats.org/officeDocument/2006/relationships/ctrlProp" Target="../ctrlProps/ctrlProp58.xml"/><Relationship Id="rId29" Type="http://schemas.openxmlformats.org/officeDocument/2006/relationships/ctrlProp" Target="../ctrlProps/ctrlProp71.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49" Type="http://schemas.openxmlformats.org/officeDocument/2006/relationships/ctrlProp" Target="../ctrlProps/ctrlProp91.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52" Type="http://schemas.openxmlformats.org/officeDocument/2006/relationships/ctrlProp" Target="../ctrlProps/ctrlProp94.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 Id="rId8" Type="http://schemas.openxmlformats.org/officeDocument/2006/relationships/ctrlProp" Target="../ctrlProps/ctrlProp50.xml"/><Relationship Id="rId51" Type="http://schemas.openxmlformats.org/officeDocument/2006/relationships/ctrlProp" Target="../ctrlProps/ctrlProp93.xml"/><Relationship Id="rId3" Type="http://schemas.openxmlformats.org/officeDocument/2006/relationships/vmlDrawing" Target="../drawings/vmlDrawing2.v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0" Type="http://schemas.openxmlformats.org/officeDocument/2006/relationships/ctrlProp" Target="../ctrlProps/ctrlProp62.xml"/><Relationship Id="rId41" Type="http://schemas.openxmlformats.org/officeDocument/2006/relationships/ctrlProp" Target="../ctrlProps/ctrlProp83.xml"/><Relationship Id="rId1" Type="http://schemas.openxmlformats.org/officeDocument/2006/relationships/printerSettings" Target="../printerSettings/printerSettings6.bin"/><Relationship Id="rId6" Type="http://schemas.openxmlformats.org/officeDocument/2006/relationships/ctrlProp" Target="../ctrlProps/ctrlProp48.xm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220"/>
  <sheetViews>
    <sheetView tabSelected="1" zoomScaleNormal="100" workbookViewId="0">
      <pane ySplit="2" topLeftCell="A3" activePane="bottomLeft" state="frozen"/>
      <selection pane="bottomLeft" activeCell="B20" sqref="B20"/>
    </sheetView>
  </sheetViews>
  <sheetFormatPr defaultRowHeight="15" x14ac:dyDescent="0.25"/>
  <cols>
    <col min="1" max="1" width="14.140625" customWidth="1"/>
    <col min="2" max="2" width="164.85546875" customWidth="1"/>
  </cols>
  <sheetData>
    <row r="1" spans="1:5" s="7" customFormat="1" ht="30" x14ac:dyDescent="0.4">
      <c r="A1" s="810" t="s">
        <v>0</v>
      </c>
      <c r="B1" s="810"/>
    </row>
    <row r="2" spans="1:5" s="7" customFormat="1" ht="33.75" customHeight="1" x14ac:dyDescent="0.25">
      <c r="A2" s="811" t="s">
        <v>516</v>
      </c>
      <c r="B2" s="811"/>
      <c r="C2" s="809" t="s">
        <v>106</v>
      </c>
      <c r="D2" s="809"/>
      <c r="E2" s="809"/>
    </row>
    <row r="3" spans="1:5" s="7" customFormat="1" ht="14.25" x14ac:dyDescent="0.2"/>
    <row r="4" spans="1:5" x14ac:dyDescent="0.25">
      <c r="A4" s="98" t="s">
        <v>115</v>
      </c>
      <c r="B4" s="99"/>
    </row>
    <row r="5" spans="1:5" x14ac:dyDescent="0.25">
      <c r="B5" t="s">
        <v>354</v>
      </c>
      <c r="C5" s="983" t="s">
        <v>630</v>
      </c>
    </row>
    <row r="6" spans="1:5" x14ac:dyDescent="0.25">
      <c r="B6" t="s">
        <v>109</v>
      </c>
    </row>
    <row r="7" spans="1:5" x14ac:dyDescent="0.25">
      <c r="B7" t="s">
        <v>107</v>
      </c>
    </row>
    <row r="8" spans="1:5" x14ac:dyDescent="0.25">
      <c r="A8" s="98" t="s">
        <v>117</v>
      </c>
      <c r="B8" s="99"/>
    </row>
    <row r="9" spans="1:5" x14ac:dyDescent="0.25">
      <c r="B9" t="s">
        <v>110</v>
      </c>
    </row>
    <row r="10" spans="1:5" x14ac:dyDescent="0.25">
      <c r="A10" s="98" t="s">
        <v>118</v>
      </c>
      <c r="B10" s="99"/>
    </row>
    <row r="11" spans="1:5" x14ac:dyDescent="0.25">
      <c r="B11" t="s">
        <v>601</v>
      </c>
    </row>
    <row r="12" spans="1:5" x14ac:dyDescent="0.25">
      <c r="A12" s="104" t="s">
        <v>119</v>
      </c>
      <c r="B12" s="105"/>
    </row>
    <row r="13" spans="1:5" x14ac:dyDescent="0.25">
      <c r="B13" t="s">
        <v>602</v>
      </c>
    </row>
    <row r="15" spans="1:5" x14ac:dyDescent="0.25">
      <c r="A15" s="469" t="s">
        <v>574</v>
      </c>
      <c r="B15" s="470"/>
    </row>
    <row r="16" spans="1:5" x14ac:dyDescent="0.25">
      <c r="A16" s="96"/>
      <c r="B16" t="s">
        <v>583</v>
      </c>
    </row>
    <row r="18" spans="1:2" x14ac:dyDescent="0.25">
      <c r="A18" s="102" t="s">
        <v>575</v>
      </c>
      <c r="B18" s="103"/>
    </row>
    <row r="19" spans="1:2" x14ac:dyDescent="0.25">
      <c r="B19" t="s">
        <v>360</v>
      </c>
    </row>
    <row r="20" spans="1:2" x14ac:dyDescent="0.25">
      <c r="B20" t="s">
        <v>361</v>
      </c>
    </row>
    <row r="21" spans="1:2" x14ac:dyDescent="0.25">
      <c r="A21" s="58" t="s">
        <v>41</v>
      </c>
      <c r="B21" s="58" t="s">
        <v>132</v>
      </c>
    </row>
    <row r="22" spans="1:2" ht="30" x14ac:dyDescent="0.25">
      <c r="A22" s="58"/>
      <c r="B22" s="358" t="s">
        <v>503</v>
      </c>
    </row>
    <row r="23" spans="1:2" x14ac:dyDescent="0.25">
      <c r="A23" s="58" t="s">
        <v>42</v>
      </c>
      <c r="B23" s="58" t="s">
        <v>131</v>
      </c>
    </row>
    <row r="24" spans="1:2" x14ac:dyDescent="0.25">
      <c r="A24" s="58"/>
      <c r="B24" t="s">
        <v>502</v>
      </c>
    </row>
    <row r="25" spans="1:2" x14ac:dyDescent="0.25">
      <c r="A25" s="58" t="s">
        <v>585</v>
      </c>
      <c r="B25" s="58" t="s">
        <v>131</v>
      </c>
    </row>
    <row r="26" spans="1:2" x14ac:dyDescent="0.25">
      <c r="A26" s="58"/>
      <c r="B26" t="s">
        <v>586</v>
      </c>
    </row>
    <row r="27" spans="1:2" x14ac:dyDescent="0.25">
      <c r="A27" s="58" t="s">
        <v>286</v>
      </c>
      <c r="B27" s="58" t="s">
        <v>285</v>
      </c>
    </row>
    <row r="28" spans="1:2" x14ac:dyDescent="0.25">
      <c r="A28" s="58"/>
      <c r="B28" t="s">
        <v>500</v>
      </c>
    </row>
    <row r="29" spans="1:2" x14ac:dyDescent="0.25">
      <c r="A29" s="58"/>
      <c r="B29" s="359" t="s">
        <v>501</v>
      </c>
    </row>
    <row r="30" spans="1:2" x14ac:dyDescent="0.25">
      <c r="A30" s="58" t="s">
        <v>43</v>
      </c>
      <c r="B30" s="58" t="s">
        <v>62</v>
      </c>
    </row>
    <row r="31" spans="1:2" x14ac:dyDescent="0.25">
      <c r="A31" s="58"/>
      <c r="B31" s="359" t="s">
        <v>603</v>
      </c>
    </row>
    <row r="32" spans="1:2" x14ac:dyDescent="0.25">
      <c r="A32" s="58" t="s">
        <v>287</v>
      </c>
      <c r="B32" s="58" t="s">
        <v>348</v>
      </c>
    </row>
    <row r="33" spans="1:2" x14ac:dyDescent="0.25">
      <c r="A33" s="58"/>
      <c r="B33" s="359" t="s">
        <v>604</v>
      </c>
    </row>
    <row r="34" spans="1:2" x14ac:dyDescent="0.25">
      <c r="A34" s="58"/>
      <c r="B34" s="360" t="s">
        <v>605</v>
      </c>
    </row>
    <row r="35" spans="1:2" x14ac:dyDescent="0.25">
      <c r="A35" s="58"/>
      <c r="B35" s="361" t="s">
        <v>440</v>
      </c>
    </row>
    <row r="36" spans="1:2" x14ac:dyDescent="0.25">
      <c r="A36" s="58"/>
      <c r="B36" s="361" t="s">
        <v>441</v>
      </c>
    </row>
    <row r="37" spans="1:2" x14ac:dyDescent="0.25">
      <c r="A37" s="58"/>
      <c r="B37" s="361" t="s">
        <v>442</v>
      </c>
    </row>
    <row r="38" spans="1:2" x14ac:dyDescent="0.25">
      <c r="A38" s="58"/>
      <c r="B38" s="361" t="s">
        <v>443</v>
      </c>
    </row>
    <row r="39" spans="1:2" x14ac:dyDescent="0.25">
      <c r="A39" s="58"/>
      <c r="B39" s="362" t="s">
        <v>444</v>
      </c>
    </row>
    <row r="40" spans="1:2" x14ac:dyDescent="0.25">
      <c r="A40" s="58"/>
      <c r="B40" s="362" t="s">
        <v>445</v>
      </c>
    </row>
    <row r="41" spans="1:2" x14ac:dyDescent="0.25">
      <c r="A41" s="58"/>
      <c r="B41" s="362" t="s">
        <v>446</v>
      </c>
    </row>
    <row r="42" spans="1:2" x14ac:dyDescent="0.25">
      <c r="A42" s="58"/>
      <c r="B42" s="362" t="s">
        <v>447</v>
      </c>
    </row>
    <row r="43" spans="1:2" x14ac:dyDescent="0.25">
      <c r="A43" s="58"/>
      <c r="B43" s="362" t="s">
        <v>448</v>
      </c>
    </row>
    <row r="44" spans="1:2" x14ac:dyDescent="0.25">
      <c r="A44" s="58"/>
      <c r="B44" s="362" t="s">
        <v>449</v>
      </c>
    </row>
    <row r="45" spans="1:2" x14ac:dyDescent="0.25">
      <c r="A45" s="58"/>
      <c r="B45" s="362" t="s">
        <v>450</v>
      </c>
    </row>
    <row r="46" spans="1:2" x14ac:dyDescent="0.25">
      <c r="A46" s="58"/>
      <c r="B46" s="362" t="s">
        <v>451</v>
      </c>
    </row>
    <row r="47" spans="1:2" x14ac:dyDescent="0.25">
      <c r="A47" s="58"/>
      <c r="B47" s="362" t="s">
        <v>452</v>
      </c>
    </row>
    <row r="48" spans="1:2" x14ac:dyDescent="0.25">
      <c r="A48" s="58"/>
      <c r="B48" s="362" t="s">
        <v>453</v>
      </c>
    </row>
    <row r="49" spans="1:2" x14ac:dyDescent="0.25">
      <c r="A49" s="58"/>
      <c r="B49" s="7"/>
    </row>
    <row r="50" spans="1:2" x14ac:dyDescent="0.25">
      <c r="A50" s="100" t="s">
        <v>587</v>
      </c>
      <c r="B50" s="101"/>
    </row>
    <row r="51" spans="1:2" x14ac:dyDescent="0.25">
      <c r="B51" t="s">
        <v>363</v>
      </c>
    </row>
    <row r="52" spans="1:2" x14ac:dyDescent="0.25">
      <c r="B52" t="s">
        <v>116</v>
      </c>
    </row>
    <row r="53" spans="1:2" x14ac:dyDescent="0.25">
      <c r="A53" s="297" t="s">
        <v>588</v>
      </c>
      <c r="B53" s="295"/>
    </row>
    <row r="54" spans="1:2" x14ac:dyDescent="0.25">
      <c r="A54" s="298" t="s">
        <v>589</v>
      </c>
      <c r="B54" s="296"/>
    </row>
    <row r="55" spans="1:2" x14ac:dyDescent="0.25">
      <c r="B55" t="s">
        <v>364</v>
      </c>
    </row>
    <row r="56" spans="1:2" x14ac:dyDescent="0.25">
      <c r="B56" t="s">
        <v>383</v>
      </c>
    </row>
    <row r="57" spans="1:2" x14ac:dyDescent="0.25">
      <c r="B57" s="314" t="s">
        <v>384</v>
      </c>
    </row>
    <row r="58" spans="1:2" x14ac:dyDescent="0.25">
      <c r="B58" t="s">
        <v>385</v>
      </c>
    </row>
    <row r="59" spans="1:2" x14ac:dyDescent="0.25">
      <c r="B59" t="s">
        <v>386</v>
      </c>
    </row>
    <row r="60" spans="1:2" ht="30" customHeight="1" x14ac:dyDescent="0.25">
      <c r="B60" s="304" t="s">
        <v>403</v>
      </c>
    </row>
    <row r="61" spans="1:2" ht="15" customHeight="1" x14ac:dyDescent="0.25">
      <c r="B61" s="304" t="s">
        <v>489</v>
      </c>
    </row>
    <row r="62" spans="1:2" ht="30" customHeight="1" x14ac:dyDescent="0.25">
      <c r="B62" s="364" t="s">
        <v>497</v>
      </c>
    </row>
    <row r="63" spans="1:2" ht="15" customHeight="1" x14ac:dyDescent="0.25">
      <c r="B63" s="364" t="s">
        <v>498</v>
      </c>
    </row>
    <row r="64" spans="1:2" x14ac:dyDescent="0.25">
      <c r="B64" s="314" t="s">
        <v>369</v>
      </c>
    </row>
    <row r="65" spans="1:2" x14ac:dyDescent="0.25">
      <c r="B65" t="s">
        <v>382</v>
      </c>
    </row>
    <row r="66" spans="1:2" ht="30" x14ac:dyDescent="0.25">
      <c r="B66" s="304" t="s">
        <v>387</v>
      </c>
    </row>
    <row r="67" spans="1:2" x14ac:dyDescent="0.25">
      <c r="A67" s="298" t="s">
        <v>590</v>
      </c>
      <c r="B67" s="296"/>
    </row>
    <row r="68" spans="1:2" x14ac:dyDescent="0.25">
      <c r="B68" t="s">
        <v>365</v>
      </c>
    </row>
    <row r="69" spans="1:2" ht="30" customHeight="1" x14ac:dyDescent="0.25">
      <c r="B69" s="304" t="s">
        <v>366</v>
      </c>
    </row>
    <row r="70" spans="1:2" x14ac:dyDescent="0.25">
      <c r="B70" t="s">
        <v>398</v>
      </c>
    </row>
    <row r="71" spans="1:2" x14ac:dyDescent="0.25">
      <c r="B71" t="s">
        <v>368</v>
      </c>
    </row>
    <row r="72" spans="1:2" x14ac:dyDescent="0.25">
      <c r="A72" s="336" t="s">
        <v>591</v>
      </c>
      <c r="B72" s="315"/>
    </row>
    <row r="73" spans="1:2" x14ac:dyDescent="0.25">
      <c r="B73" t="s">
        <v>399</v>
      </c>
    </row>
    <row r="74" spans="1:2" x14ac:dyDescent="0.25">
      <c r="B74" s="314" t="s">
        <v>384</v>
      </c>
    </row>
    <row r="75" spans="1:2" x14ac:dyDescent="0.25">
      <c r="B75" s="316" t="s">
        <v>629</v>
      </c>
    </row>
    <row r="76" spans="1:2" x14ac:dyDescent="0.25">
      <c r="B76" s="316" t="s">
        <v>400</v>
      </c>
    </row>
    <row r="77" spans="1:2" x14ac:dyDescent="0.25">
      <c r="B77" s="316"/>
    </row>
    <row r="78" spans="1:2" x14ac:dyDescent="0.25">
      <c r="B78" s="317" t="s">
        <v>388</v>
      </c>
    </row>
    <row r="79" spans="1:2" x14ac:dyDescent="0.25">
      <c r="B79" s="318" t="s">
        <v>599</v>
      </c>
    </row>
    <row r="80" spans="1:2" x14ac:dyDescent="0.25">
      <c r="B80" s="318" t="s">
        <v>389</v>
      </c>
    </row>
    <row r="81" spans="1:2" x14ac:dyDescent="0.25">
      <c r="B81" s="318" t="s">
        <v>390</v>
      </c>
    </row>
    <row r="82" spans="1:2" x14ac:dyDescent="0.25">
      <c r="B82" s="318" t="s">
        <v>401</v>
      </c>
    </row>
    <row r="83" spans="1:2" ht="35.1" customHeight="1" x14ac:dyDescent="0.3">
      <c r="B83" s="472" t="s">
        <v>606</v>
      </c>
    </row>
    <row r="84" spans="1:2" x14ac:dyDescent="0.25">
      <c r="A84" s="334" t="s">
        <v>592</v>
      </c>
      <c r="B84" s="335"/>
    </row>
    <row r="85" spans="1:2" x14ac:dyDescent="0.25">
      <c r="A85" s="316"/>
      <c r="B85" t="s">
        <v>391</v>
      </c>
    </row>
    <row r="86" spans="1:2" x14ac:dyDescent="0.25">
      <c r="A86" s="316"/>
      <c r="B86" t="s">
        <v>392</v>
      </c>
    </row>
    <row r="87" spans="1:2" x14ac:dyDescent="0.25">
      <c r="A87" s="316"/>
      <c r="B87" s="314" t="s">
        <v>393</v>
      </c>
    </row>
    <row r="88" spans="1:2" x14ac:dyDescent="0.25">
      <c r="A88" s="316"/>
      <c r="B88" t="s">
        <v>394</v>
      </c>
    </row>
    <row r="89" spans="1:2" x14ac:dyDescent="0.25">
      <c r="A89" s="316"/>
      <c r="B89" t="s">
        <v>395</v>
      </c>
    </row>
    <row r="90" spans="1:2" x14ac:dyDescent="0.25">
      <c r="A90" s="316"/>
      <c r="B90" t="s">
        <v>396</v>
      </c>
    </row>
    <row r="91" spans="1:2" x14ac:dyDescent="0.25">
      <c r="A91" s="316"/>
      <c r="B91" s="304" t="s">
        <v>472</v>
      </c>
    </row>
    <row r="92" spans="1:2" x14ac:dyDescent="0.25">
      <c r="A92" s="316"/>
      <c r="B92" s="304" t="s">
        <v>600</v>
      </c>
    </row>
    <row r="93" spans="1:2" x14ac:dyDescent="0.25">
      <c r="A93" s="316"/>
      <c r="B93" t="s">
        <v>397</v>
      </c>
    </row>
    <row r="94" spans="1:2" ht="30" x14ac:dyDescent="0.25">
      <c r="A94" s="316"/>
      <c r="B94" s="304" t="s">
        <v>402</v>
      </c>
    </row>
    <row r="95" spans="1:2" x14ac:dyDescent="0.25">
      <c r="B95" s="316" t="s">
        <v>473</v>
      </c>
    </row>
    <row r="96" spans="1:2" x14ac:dyDescent="0.25">
      <c r="B96" t="s">
        <v>431</v>
      </c>
    </row>
    <row r="97" spans="1:2" x14ac:dyDescent="0.25">
      <c r="B97" s="317" t="s">
        <v>388</v>
      </c>
    </row>
    <row r="98" spans="1:2" x14ac:dyDescent="0.25">
      <c r="B98" t="s">
        <v>610</v>
      </c>
    </row>
    <row r="99" spans="1:2" x14ac:dyDescent="0.25">
      <c r="B99" t="s">
        <v>607</v>
      </c>
    </row>
    <row r="100" spans="1:2" x14ac:dyDescent="0.25">
      <c r="B100" t="s">
        <v>608</v>
      </c>
    </row>
    <row r="101" spans="1:2" x14ac:dyDescent="0.25">
      <c r="B101" t="s">
        <v>394</v>
      </c>
    </row>
    <row r="102" spans="1:2" x14ac:dyDescent="0.25">
      <c r="B102" t="s">
        <v>395</v>
      </c>
    </row>
    <row r="103" spans="1:2" x14ac:dyDescent="0.25">
      <c r="A103" s="365" t="s">
        <v>593</v>
      </c>
      <c r="B103" s="366"/>
    </row>
    <row r="104" spans="1:2" x14ac:dyDescent="0.25">
      <c r="B104" t="s">
        <v>391</v>
      </c>
    </row>
    <row r="105" spans="1:2" x14ac:dyDescent="0.25">
      <c r="B105" t="s">
        <v>392</v>
      </c>
    </row>
    <row r="106" spans="1:2" x14ac:dyDescent="0.25">
      <c r="B106" s="314" t="s">
        <v>393</v>
      </c>
    </row>
    <row r="107" spans="1:2" x14ac:dyDescent="0.25">
      <c r="B107" t="s">
        <v>394</v>
      </c>
    </row>
    <row r="108" spans="1:2" x14ac:dyDescent="0.25">
      <c r="B108" t="s">
        <v>395</v>
      </c>
    </row>
    <row r="109" spans="1:2" x14ac:dyDescent="0.25">
      <c r="B109" t="s">
        <v>396</v>
      </c>
    </row>
    <row r="110" spans="1:2" x14ac:dyDescent="0.25">
      <c r="A110" s="316"/>
      <c r="B110" s="304" t="s">
        <v>472</v>
      </c>
    </row>
    <row r="111" spans="1:2" x14ac:dyDescent="0.25">
      <c r="A111" s="316"/>
      <c r="B111" s="304" t="s">
        <v>600</v>
      </c>
    </row>
    <row r="112" spans="1:2" x14ac:dyDescent="0.25">
      <c r="B112" t="s">
        <v>474</v>
      </c>
    </row>
    <row r="113" spans="1:2" ht="30" x14ac:dyDescent="0.25">
      <c r="B113" s="304" t="s">
        <v>475</v>
      </c>
    </row>
    <row r="114" spans="1:2" x14ac:dyDescent="0.25">
      <c r="B114" s="316" t="s">
        <v>473</v>
      </c>
    </row>
    <row r="115" spans="1:2" x14ac:dyDescent="0.25">
      <c r="B115" t="s">
        <v>431</v>
      </c>
    </row>
    <row r="116" spans="1:2" x14ac:dyDescent="0.25">
      <c r="B116" s="317" t="s">
        <v>388</v>
      </c>
    </row>
    <row r="117" spans="1:2" x14ac:dyDescent="0.25">
      <c r="B117" t="s">
        <v>610</v>
      </c>
    </row>
    <row r="118" spans="1:2" x14ac:dyDescent="0.25">
      <c r="B118" t="s">
        <v>607</v>
      </c>
    </row>
    <row r="119" spans="1:2" x14ac:dyDescent="0.25">
      <c r="B119" t="s">
        <v>608</v>
      </c>
    </row>
    <row r="120" spans="1:2" x14ac:dyDescent="0.25">
      <c r="B120" t="s">
        <v>394</v>
      </c>
    </row>
    <row r="121" spans="1:2" x14ac:dyDescent="0.25">
      <c r="B121" t="s">
        <v>395</v>
      </c>
    </row>
    <row r="122" spans="1:2" x14ac:dyDescent="0.25">
      <c r="A122" s="100" t="s">
        <v>594</v>
      </c>
      <c r="B122" s="101"/>
    </row>
    <row r="123" spans="1:2" x14ac:dyDescent="0.25">
      <c r="B123" t="s">
        <v>391</v>
      </c>
    </row>
    <row r="124" spans="1:2" x14ac:dyDescent="0.25">
      <c r="B124" t="s">
        <v>392</v>
      </c>
    </row>
    <row r="125" spans="1:2" x14ac:dyDescent="0.25">
      <c r="B125" s="314" t="s">
        <v>393</v>
      </c>
    </row>
    <row r="126" spans="1:2" x14ac:dyDescent="0.25">
      <c r="B126" t="s">
        <v>394</v>
      </c>
    </row>
    <row r="127" spans="1:2" x14ac:dyDescent="0.25">
      <c r="B127" t="s">
        <v>395</v>
      </c>
    </row>
    <row r="128" spans="1:2" x14ac:dyDescent="0.25">
      <c r="B128" t="s">
        <v>396</v>
      </c>
    </row>
    <row r="129" spans="1:2" x14ac:dyDescent="0.25">
      <c r="A129" s="316"/>
      <c r="B129" s="304" t="s">
        <v>472</v>
      </c>
    </row>
    <row r="130" spans="1:2" x14ac:dyDescent="0.25">
      <c r="A130" s="316"/>
      <c r="B130" s="304" t="s">
        <v>600</v>
      </c>
    </row>
    <row r="131" spans="1:2" x14ac:dyDescent="0.25">
      <c r="B131" t="s">
        <v>476</v>
      </c>
    </row>
    <row r="132" spans="1:2" ht="30" x14ac:dyDescent="0.25">
      <c r="B132" s="304" t="s">
        <v>477</v>
      </c>
    </row>
    <row r="133" spans="1:2" x14ac:dyDescent="0.25">
      <c r="B133" s="316" t="s">
        <v>473</v>
      </c>
    </row>
    <row r="134" spans="1:2" x14ac:dyDescent="0.25">
      <c r="B134" t="s">
        <v>431</v>
      </c>
    </row>
    <row r="135" spans="1:2" x14ac:dyDescent="0.25">
      <c r="B135" s="317" t="s">
        <v>388</v>
      </c>
    </row>
    <row r="136" spans="1:2" x14ac:dyDescent="0.25">
      <c r="B136" t="s">
        <v>610</v>
      </c>
    </row>
    <row r="137" spans="1:2" x14ac:dyDescent="0.25">
      <c r="B137" t="s">
        <v>607</v>
      </c>
    </row>
    <row r="138" spans="1:2" x14ac:dyDescent="0.25">
      <c r="B138" t="s">
        <v>608</v>
      </c>
    </row>
    <row r="139" spans="1:2" x14ac:dyDescent="0.25">
      <c r="B139" t="s">
        <v>394</v>
      </c>
    </row>
    <row r="140" spans="1:2" x14ac:dyDescent="0.25">
      <c r="B140" t="s">
        <v>395</v>
      </c>
    </row>
    <row r="141" spans="1:2" x14ac:dyDescent="0.25">
      <c r="A141" s="369" t="s">
        <v>595</v>
      </c>
      <c r="B141" s="370"/>
    </row>
    <row r="142" spans="1:2" x14ac:dyDescent="0.25">
      <c r="B142" t="s">
        <v>391</v>
      </c>
    </row>
    <row r="143" spans="1:2" x14ac:dyDescent="0.25">
      <c r="B143" t="s">
        <v>392</v>
      </c>
    </row>
    <row r="144" spans="1:2" x14ac:dyDescent="0.25">
      <c r="B144" s="314" t="s">
        <v>393</v>
      </c>
    </row>
    <row r="145" spans="1:2" x14ac:dyDescent="0.25">
      <c r="B145" t="s">
        <v>394</v>
      </c>
    </row>
    <row r="146" spans="1:2" x14ac:dyDescent="0.25">
      <c r="B146" t="s">
        <v>395</v>
      </c>
    </row>
    <row r="147" spans="1:2" x14ac:dyDescent="0.25">
      <c r="B147" t="s">
        <v>396</v>
      </c>
    </row>
    <row r="148" spans="1:2" x14ac:dyDescent="0.25">
      <c r="A148" s="316"/>
      <c r="B148" s="304" t="s">
        <v>472</v>
      </c>
    </row>
    <row r="149" spans="1:2" x14ac:dyDescent="0.25">
      <c r="A149" s="316"/>
      <c r="B149" s="304" t="s">
        <v>600</v>
      </c>
    </row>
    <row r="150" spans="1:2" x14ac:dyDescent="0.25">
      <c r="B150" t="s">
        <v>478</v>
      </c>
    </row>
    <row r="151" spans="1:2" ht="30" x14ac:dyDescent="0.25">
      <c r="B151" s="304" t="s">
        <v>479</v>
      </c>
    </row>
    <row r="152" spans="1:2" x14ac:dyDescent="0.25">
      <c r="B152" s="316" t="s">
        <v>473</v>
      </c>
    </row>
    <row r="153" spans="1:2" x14ac:dyDescent="0.25">
      <c r="B153" t="s">
        <v>431</v>
      </c>
    </row>
    <row r="154" spans="1:2" x14ac:dyDescent="0.25">
      <c r="B154" s="317" t="s">
        <v>388</v>
      </c>
    </row>
    <row r="155" spans="1:2" x14ac:dyDescent="0.25">
      <c r="B155" t="s">
        <v>610</v>
      </c>
    </row>
    <row r="156" spans="1:2" x14ac:dyDescent="0.25">
      <c r="B156" t="s">
        <v>607</v>
      </c>
    </row>
    <row r="157" spans="1:2" x14ac:dyDescent="0.25">
      <c r="B157" t="s">
        <v>608</v>
      </c>
    </row>
    <row r="158" spans="1:2" x14ac:dyDescent="0.25">
      <c r="B158" t="s">
        <v>394</v>
      </c>
    </row>
    <row r="159" spans="1:2" x14ac:dyDescent="0.25">
      <c r="B159" t="s">
        <v>395</v>
      </c>
    </row>
    <row r="160" spans="1:2" x14ac:dyDescent="0.25">
      <c r="A160" s="367" t="s">
        <v>108</v>
      </c>
    </row>
    <row r="161" spans="1:2" x14ac:dyDescent="0.25">
      <c r="A161">
        <v>1</v>
      </c>
      <c r="B161" s="368" t="s">
        <v>120</v>
      </c>
    </row>
    <row r="162" spans="1:2" x14ac:dyDescent="0.25">
      <c r="A162">
        <v>2</v>
      </c>
      <c r="B162" s="368" t="s">
        <v>121</v>
      </c>
    </row>
    <row r="163" spans="1:2" x14ac:dyDescent="0.25">
      <c r="A163">
        <v>3</v>
      </c>
      <c r="B163" t="s">
        <v>486</v>
      </c>
    </row>
    <row r="164" spans="1:2" x14ac:dyDescent="0.25">
      <c r="A164" s="297" t="s">
        <v>596</v>
      </c>
      <c r="B164" s="295"/>
    </row>
    <row r="165" spans="1:2" x14ac:dyDescent="0.25">
      <c r="B165" t="s">
        <v>391</v>
      </c>
    </row>
    <row r="166" spans="1:2" x14ac:dyDescent="0.25">
      <c r="B166" t="s">
        <v>392</v>
      </c>
    </row>
    <row r="167" spans="1:2" x14ac:dyDescent="0.25">
      <c r="B167" s="314" t="s">
        <v>393</v>
      </c>
    </row>
    <row r="168" spans="1:2" x14ac:dyDescent="0.25">
      <c r="B168" t="s">
        <v>394</v>
      </c>
    </row>
    <row r="169" spans="1:2" x14ac:dyDescent="0.25">
      <c r="B169" t="s">
        <v>395</v>
      </c>
    </row>
    <row r="170" spans="1:2" x14ac:dyDescent="0.25">
      <c r="B170" t="s">
        <v>396</v>
      </c>
    </row>
    <row r="171" spans="1:2" x14ac:dyDescent="0.25">
      <c r="A171" s="316"/>
      <c r="B171" s="304" t="s">
        <v>472</v>
      </c>
    </row>
    <row r="172" spans="1:2" x14ac:dyDescent="0.25">
      <c r="A172" s="316"/>
      <c r="B172" s="304" t="s">
        <v>600</v>
      </c>
    </row>
    <row r="173" spans="1:2" x14ac:dyDescent="0.25">
      <c r="B173" t="s">
        <v>480</v>
      </c>
    </row>
    <row r="174" spans="1:2" ht="30" x14ac:dyDescent="0.25">
      <c r="B174" s="304" t="s">
        <v>481</v>
      </c>
    </row>
    <row r="175" spans="1:2" x14ac:dyDescent="0.25">
      <c r="B175" s="316" t="s">
        <v>473</v>
      </c>
    </row>
    <row r="176" spans="1:2" x14ac:dyDescent="0.25">
      <c r="B176" t="s">
        <v>431</v>
      </c>
    </row>
    <row r="177" spans="1:2" x14ac:dyDescent="0.25">
      <c r="B177" s="317" t="s">
        <v>388</v>
      </c>
    </row>
    <row r="178" spans="1:2" x14ac:dyDescent="0.25">
      <c r="B178" t="s">
        <v>610</v>
      </c>
    </row>
    <row r="179" spans="1:2" x14ac:dyDescent="0.25">
      <c r="B179" t="s">
        <v>607</v>
      </c>
    </row>
    <row r="180" spans="1:2" x14ac:dyDescent="0.25">
      <c r="B180" t="s">
        <v>608</v>
      </c>
    </row>
    <row r="181" spans="1:2" x14ac:dyDescent="0.25">
      <c r="B181" t="s">
        <v>394</v>
      </c>
    </row>
    <row r="182" spans="1:2" x14ac:dyDescent="0.25">
      <c r="B182" t="s">
        <v>395</v>
      </c>
    </row>
    <row r="183" spans="1:2" x14ac:dyDescent="0.25">
      <c r="A183" s="371" t="s">
        <v>597</v>
      </c>
      <c r="B183" s="372"/>
    </row>
    <row r="184" spans="1:2" x14ac:dyDescent="0.25">
      <c r="B184" t="s">
        <v>391</v>
      </c>
    </row>
    <row r="185" spans="1:2" x14ac:dyDescent="0.25">
      <c r="B185" t="s">
        <v>392</v>
      </c>
    </row>
    <row r="186" spans="1:2" x14ac:dyDescent="0.25">
      <c r="B186" s="314" t="s">
        <v>393</v>
      </c>
    </row>
    <row r="187" spans="1:2" x14ac:dyDescent="0.25">
      <c r="B187" t="s">
        <v>394</v>
      </c>
    </row>
    <row r="188" spans="1:2" x14ac:dyDescent="0.25">
      <c r="B188" t="s">
        <v>395</v>
      </c>
    </row>
    <row r="189" spans="1:2" x14ac:dyDescent="0.25">
      <c r="B189" t="s">
        <v>396</v>
      </c>
    </row>
    <row r="190" spans="1:2" x14ac:dyDescent="0.25">
      <c r="A190" s="316"/>
      <c r="B190" s="304" t="s">
        <v>472</v>
      </c>
    </row>
    <row r="191" spans="1:2" x14ac:dyDescent="0.25">
      <c r="A191" s="316"/>
      <c r="B191" s="304" t="s">
        <v>600</v>
      </c>
    </row>
    <row r="192" spans="1:2" x14ac:dyDescent="0.25">
      <c r="B192" t="s">
        <v>482</v>
      </c>
    </row>
    <row r="193" spans="1:2" ht="30" x14ac:dyDescent="0.25">
      <c r="B193" s="304" t="s">
        <v>483</v>
      </c>
    </row>
    <row r="194" spans="1:2" x14ac:dyDescent="0.25">
      <c r="B194" s="316" t="s">
        <v>473</v>
      </c>
    </row>
    <row r="195" spans="1:2" x14ac:dyDescent="0.25">
      <c r="B195" t="s">
        <v>431</v>
      </c>
    </row>
    <row r="196" spans="1:2" x14ac:dyDescent="0.25">
      <c r="B196" s="317" t="s">
        <v>388</v>
      </c>
    </row>
    <row r="197" spans="1:2" x14ac:dyDescent="0.25">
      <c r="B197" t="s">
        <v>610</v>
      </c>
    </row>
    <row r="198" spans="1:2" x14ac:dyDescent="0.25">
      <c r="B198" t="s">
        <v>607</v>
      </c>
    </row>
    <row r="199" spans="1:2" x14ac:dyDescent="0.25">
      <c r="B199" t="s">
        <v>608</v>
      </c>
    </row>
    <row r="200" spans="1:2" x14ac:dyDescent="0.25">
      <c r="B200" t="s">
        <v>394</v>
      </c>
    </row>
    <row r="201" spans="1:2" x14ac:dyDescent="0.25">
      <c r="B201" t="s">
        <v>395</v>
      </c>
    </row>
    <row r="202" spans="1:2" x14ac:dyDescent="0.25">
      <c r="A202" s="373" t="s">
        <v>598</v>
      </c>
      <c r="B202" s="374"/>
    </row>
    <row r="203" spans="1:2" x14ac:dyDescent="0.25">
      <c r="B203" t="s">
        <v>391</v>
      </c>
    </row>
    <row r="204" spans="1:2" x14ac:dyDescent="0.25">
      <c r="B204" t="s">
        <v>392</v>
      </c>
    </row>
    <row r="205" spans="1:2" x14ac:dyDescent="0.25">
      <c r="B205" s="314" t="s">
        <v>393</v>
      </c>
    </row>
    <row r="206" spans="1:2" x14ac:dyDescent="0.25">
      <c r="B206" t="s">
        <v>394</v>
      </c>
    </row>
    <row r="207" spans="1:2" x14ac:dyDescent="0.25">
      <c r="B207" t="s">
        <v>395</v>
      </c>
    </row>
    <row r="208" spans="1:2" x14ac:dyDescent="0.25">
      <c r="B208" t="s">
        <v>396</v>
      </c>
    </row>
    <row r="209" spans="1:2" x14ac:dyDescent="0.25">
      <c r="A209" s="316"/>
      <c r="B209" s="304" t="s">
        <v>472</v>
      </c>
    </row>
    <row r="210" spans="1:2" x14ac:dyDescent="0.25">
      <c r="A210" s="316"/>
      <c r="B210" s="304" t="s">
        <v>600</v>
      </c>
    </row>
    <row r="211" spans="1:2" x14ac:dyDescent="0.25">
      <c r="B211" t="s">
        <v>484</v>
      </c>
    </row>
    <row r="212" spans="1:2" ht="30" x14ac:dyDescent="0.25">
      <c r="B212" s="304" t="s">
        <v>485</v>
      </c>
    </row>
    <row r="213" spans="1:2" x14ac:dyDescent="0.25">
      <c r="B213" s="316" t="s">
        <v>473</v>
      </c>
    </row>
    <row r="214" spans="1:2" x14ac:dyDescent="0.25">
      <c r="B214" t="s">
        <v>431</v>
      </c>
    </row>
    <row r="215" spans="1:2" x14ac:dyDescent="0.25">
      <c r="B215" s="317" t="s">
        <v>388</v>
      </c>
    </row>
    <row r="216" spans="1:2" x14ac:dyDescent="0.25">
      <c r="B216" t="s">
        <v>610</v>
      </c>
    </row>
    <row r="217" spans="1:2" x14ac:dyDescent="0.25">
      <c r="B217" t="s">
        <v>607</v>
      </c>
    </row>
    <row r="218" spans="1:2" x14ac:dyDescent="0.25">
      <c r="B218" t="s">
        <v>608</v>
      </c>
    </row>
    <row r="219" spans="1:2" x14ac:dyDescent="0.25">
      <c r="B219" t="s">
        <v>394</v>
      </c>
    </row>
    <row r="220" spans="1:2" x14ac:dyDescent="0.25">
      <c r="B220" t="s">
        <v>395</v>
      </c>
    </row>
  </sheetData>
  <mergeCells count="3">
    <mergeCell ref="C2:E2"/>
    <mergeCell ref="A1:B1"/>
    <mergeCell ref="A2:B2"/>
  </mergeCells>
  <hyperlinks>
    <hyperlink ref="C2" location="'Agency Budget Summary'!A1" display="Click here to return to Agency Budget Summary Page" xr:uid="{00000000-0004-0000-0000-000000000000}"/>
    <hyperlink ref="C2:E2" location="'DCF-ODV Budget Summary'!A1" display="Click here to return to DCF-ODV Budget Summary Page" xr:uid="{00000000-0004-0000-0000-000001000000}"/>
  </hyperlinks>
  <pageMargins left="0.2" right="0.2" top="0.5" bottom="0.5" header="0.3" footer="0.3"/>
  <pageSetup scale="75" fitToHeight="4" orientation="landscape" horizontalDpi="4294967295" verticalDpi="4294967295" r:id="rId1"/>
  <rowBreaks count="6" manualBreakCount="6">
    <brk id="17" max="1" man="1"/>
    <brk id="49" max="1" man="1"/>
    <brk id="83" max="1" man="1"/>
    <brk id="121" max="1" man="1"/>
    <brk id="163" max="1" man="1"/>
    <brk id="201"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9CC"/>
    <pageSetUpPr fitToPage="1"/>
  </sheetPr>
  <dimension ref="A1:AE93"/>
  <sheetViews>
    <sheetView zoomScale="90" zoomScaleNormal="90" workbookViewId="0">
      <pane xSplit="5" ySplit="9" topLeftCell="F10" activePane="bottomRight" state="frozen"/>
      <selection activeCell="A3" sqref="A3"/>
      <selection pane="topRight" activeCell="A3" sqref="A3"/>
      <selection pane="bottomLeft" activeCell="A3" sqref="A3"/>
      <selection pane="bottomRight" activeCell="J23" sqref="J23"/>
    </sheetView>
  </sheetViews>
  <sheetFormatPr defaultColWidth="9.140625" defaultRowHeight="15" x14ac:dyDescent="0.25"/>
  <cols>
    <col min="1" max="1" width="3.28515625" style="487" bestFit="1" customWidth="1"/>
    <col min="2" max="2" width="29.42578125" style="487" customWidth="1"/>
    <col min="3" max="4" width="18.85546875" style="487" customWidth="1"/>
    <col min="5" max="5" width="1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10.140625" style="723" customWidth="1"/>
    <col min="26" max="26" width="51.85546875" style="487" customWidth="1"/>
    <col min="27" max="27" width="12.28515625" style="487" bestFit="1" customWidth="1"/>
    <col min="28" max="28" width="12.140625" style="487" bestFit="1" customWidth="1"/>
    <col min="29" max="29" width="12" style="487" bestFit="1" customWidth="1"/>
    <col min="30" max="16384" width="9.140625" style="487"/>
  </cols>
  <sheetData>
    <row r="1" spans="1:30" s="492" customFormat="1" ht="18" customHeight="1" x14ac:dyDescent="0.35">
      <c r="A1" s="898" t="s">
        <v>0</v>
      </c>
      <c r="B1" s="898"/>
      <c r="C1" s="898"/>
      <c r="D1" s="898"/>
      <c r="E1" s="898"/>
      <c r="F1" s="898"/>
      <c r="G1" s="898"/>
      <c r="H1" s="898"/>
      <c r="I1" s="898"/>
      <c r="J1" s="898"/>
      <c r="K1" s="898"/>
      <c r="L1" s="898"/>
      <c r="M1" s="898"/>
      <c r="N1" s="898"/>
      <c r="O1" s="898"/>
      <c r="P1" s="898"/>
      <c r="Q1" s="898"/>
      <c r="R1" s="898"/>
      <c r="S1" s="898"/>
      <c r="T1" s="898"/>
      <c r="U1" s="898"/>
      <c r="X1" s="605"/>
      <c r="Y1" s="606"/>
    </row>
    <row r="2" spans="1:30" s="492" customFormat="1" ht="18" customHeight="1" x14ac:dyDescent="0.3">
      <c r="A2" s="825" t="s">
        <v>524</v>
      </c>
      <c r="B2" s="825"/>
      <c r="C2" s="825"/>
      <c r="D2" s="825"/>
      <c r="E2" s="825"/>
      <c r="F2" s="825"/>
      <c r="G2" s="825"/>
      <c r="H2" s="825"/>
      <c r="I2" s="825"/>
      <c r="J2" s="825"/>
      <c r="K2" s="825"/>
      <c r="L2" s="825"/>
      <c r="M2" s="825"/>
      <c r="N2" s="825"/>
      <c r="O2" s="825"/>
      <c r="P2" s="825"/>
      <c r="Q2" s="825"/>
      <c r="R2" s="825"/>
      <c r="S2" s="825"/>
      <c r="T2" s="825"/>
      <c r="U2" s="825"/>
      <c r="X2" s="605"/>
      <c r="Y2" s="606"/>
    </row>
    <row r="3" spans="1:30" s="492" customFormat="1" x14ac:dyDescent="0.25">
      <c r="T3" s="528"/>
      <c r="U3" s="528"/>
      <c r="X3" s="605"/>
      <c r="Y3" s="606"/>
    </row>
    <row r="4" spans="1:30" s="485" customFormat="1" ht="20.100000000000001" customHeight="1" thickBot="1" x14ac:dyDescent="0.3">
      <c r="A4" s="489"/>
      <c r="B4" s="489"/>
      <c r="C4" s="490" t="s">
        <v>3</v>
      </c>
      <c r="D4" s="532">
        <f>'Cost Allocation Instructions'!D4</f>
        <v>0</v>
      </c>
      <c r="E4" s="607"/>
      <c r="F4" s="608"/>
      <c r="G4" s="608"/>
      <c r="H4" s="489"/>
      <c r="I4" s="490" t="s">
        <v>4</v>
      </c>
      <c r="J4" s="490"/>
      <c r="K4" s="490"/>
      <c r="L4" s="821">
        <f>'Cost Allocation Instructions'!J4</f>
        <v>0</v>
      </c>
      <c r="M4" s="821"/>
      <c r="N4" s="489"/>
      <c r="O4" s="489"/>
      <c r="P4" s="489"/>
      <c r="Q4" s="489"/>
      <c r="R4" s="489"/>
      <c r="S4" s="489"/>
      <c r="T4" s="489"/>
      <c r="U4" s="489"/>
      <c r="V4" s="823" t="s">
        <v>106</v>
      </c>
      <c r="W4" s="823"/>
      <c r="X4" s="823"/>
      <c r="Y4" s="604"/>
    </row>
    <row r="5" spans="1:30" s="609" customFormat="1" ht="12.75" x14ac:dyDescent="0.2">
      <c r="T5" s="610"/>
      <c r="U5" s="610"/>
      <c r="X5" s="611"/>
      <c r="Y5" s="612"/>
    </row>
    <row r="6" spans="1:30" s="618" customFormat="1" ht="50.1" customHeight="1" x14ac:dyDescent="0.2">
      <c r="A6" s="613"/>
      <c r="B6" s="901" t="s">
        <v>258</v>
      </c>
      <c r="C6" s="902"/>
      <c r="D6" s="902"/>
      <c r="E6" s="902"/>
      <c r="F6" s="902"/>
      <c r="G6" s="902"/>
      <c r="H6" s="902"/>
      <c r="I6" s="902"/>
      <c r="J6" s="903"/>
      <c r="K6" s="903"/>
      <c r="L6" s="902"/>
      <c r="M6" s="902"/>
      <c r="N6" s="902"/>
      <c r="O6" s="902"/>
      <c r="P6" s="902"/>
      <c r="Q6" s="902"/>
      <c r="R6" s="902"/>
      <c r="S6" s="902"/>
      <c r="T6" s="902"/>
      <c r="U6" s="904"/>
      <c r="V6" s="614"/>
      <c r="W6" s="614"/>
      <c r="X6" s="615"/>
      <c r="Y6" s="616"/>
      <c r="Z6" s="614"/>
      <c r="AA6" s="614"/>
      <c r="AB6" s="614"/>
      <c r="AC6" s="614"/>
      <c r="AD6" s="617"/>
    </row>
    <row r="7" spans="1:30"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2"/>
      <c r="AD7" s="625"/>
    </row>
    <row r="8" spans="1:30" s="618" customFormat="1" ht="51" customHeight="1" x14ac:dyDescent="0.2">
      <c r="A8" s="609"/>
      <c r="B8" s="627" t="s">
        <v>195</v>
      </c>
      <c r="C8" s="627" t="s">
        <v>154</v>
      </c>
      <c r="D8" s="627" t="s">
        <v>176</v>
      </c>
      <c r="E8" s="627" t="s">
        <v>23</v>
      </c>
      <c r="F8" s="881" t="s">
        <v>180</v>
      </c>
      <c r="G8" s="882"/>
      <c r="H8" s="883" t="s">
        <v>179</v>
      </c>
      <c r="I8" s="884"/>
      <c r="J8" s="889" t="s">
        <v>571</v>
      </c>
      <c r="K8" s="890"/>
      <c r="L8" s="885" t="s">
        <v>499</v>
      </c>
      <c r="M8" s="886"/>
      <c r="N8" s="899" t="s">
        <v>178</v>
      </c>
      <c r="O8" s="900"/>
      <c r="P8" s="879" t="s">
        <v>236</v>
      </c>
      <c r="Q8" s="880"/>
      <c r="R8" s="887" t="s">
        <v>304</v>
      </c>
      <c r="S8" s="888"/>
      <c r="T8" s="877" t="s">
        <v>33</v>
      </c>
      <c r="U8" s="878"/>
      <c r="V8" s="617"/>
    </row>
    <row r="9" spans="1:30" s="640" customFormat="1" ht="25.5" x14ac:dyDescent="0.2">
      <c r="A9" s="628"/>
      <c r="B9" s="629" t="s">
        <v>45</v>
      </c>
      <c r="C9" s="629"/>
      <c r="D9" s="629" t="s">
        <v>177</v>
      </c>
      <c r="E9" s="629" t="s">
        <v>24</v>
      </c>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row>
    <row r="10" spans="1:30" s="618" customFormat="1" ht="12.75" x14ac:dyDescent="0.2">
      <c r="A10" s="893" t="s">
        <v>27</v>
      </c>
      <c r="B10" s="641" t="s">
        <v>29</v>
      </c>
      <c r="C10" s="426">
        <v>150000</v>
      </c>
      <c r="D10" s="427">
        <v>75000</v>
      </c>
      <c r="E10" s="426">
        <v>75000</v>
      </c>
      <c r="F10" s="642">
        <v>0.05</v>
      </c>
      <c r="G10" s="643">
        <f t="shared" ref="G10:G12" si="0">ROUND(E10*F10,2)</f>
        <v>3750</v>
      </c>
      <c r="H10" s="642">
        <v>0.05</v>
      </c>
      <c r="I10" s="644">
        <f t="shared" ref="I10:I12" si="1">ROUND(E10*H10,2)</f>
        <v>3750</v>
      </c>
      <c r="J10" s="642">
        <v>0.05</v>
      </c>
      <c r="K10" s="644">
        <f t="shared" ref="K10:K12" si="2">ROUND(G10*J10,2)</f>
        <v>187.5</v>
      </c>
      <c r="L10" s="642">
        <v>0.05</v>
      </c>
      <c r="M10" s="644">
        <f t="shared" ref="M10:M12" si="3">ROUND(E10*L10,2)</f>
        <v>3750</v>
      </c>
      <c r="N10" s="642">
        <v>0</v>
      </c>
      <c r="O10" s="644">
        <f t="shared" ref="O10:O36" si="4">ROUND(E10*N10,2)</f>
        <v>0</v>
      </c>
      <c r="P10" s="428">
        <v>0.05</v>
      </c>
      <c r="Q10" s="644">
        <f>E10*P10</f>
        <v>3750</v>
      </c>
      <c r="R10" s="428">
        <v>0</v>
      </c>
      <c r="S10" s="644">
        <f t="shared" ref="S10:S36" si="5">ROUND(E10*R10,2)</f>
        <v>0</v>
      </c>
      <c r="T10" s="119">
        <f>F10+N10+H10+L10+R10</f>
        <v>0.15000000000000002</v>
      </c>
      <c r="U10" s="645">
        <f>M10+I10+O10+G10+S10+Q10+K10</f>
        <v>15187.5</v>
      </c>
      <c r="V10" s="617"/>
    </row>
    <row r="11" spans="1:30" s="618" customFormat="1" ht="12" customHeight="1" x14ac:dyDescent="0.2">
      <c r="A11" s="894"/>
      <c r="B11" s="641" t="s">
        <v>28</v>
      </c>
      <c r="C11" s="426">
        <v>55000</v>
      </c>
      <c r="D11" s="427"/>
      <c r="E11" s="426">
        <v>55000</v>
      </c>
      <c r="F11" s="642">
        <v>0.5</v>
      </c>
      <c r="G11" s="643">
        <f t="shared" si="0"/>
        <v>27500</v>
      </c>
      <c r="H11" s="642">
        <v>0</v>
      </c>
      <c r="I11" s="644">
        <f t="shared" si="1"/>
        <v>0</v>
      </c>
      <c r="J11" s="642">
        <v>0</v>
      </c>
      <c r="K11" s="644">
        <f t="shared" si="2"/>
        <v>0</v>
      </c>
      <c r="L11" s="642">
        <v>0.3</v>
      </c>
      <c r="M11" s="644">
        <f t="shared" si="3"/>
        <v>16500</v>
      </c>
      <c r="N11" s="642">
        <v>0</v>
      </c>
      <c r="O11" s="644">
        <f t="shared" si="4"/>
        <v>0</v>
      </c>
      <c r="P11" s="428">
        <v>0</v>
      </c>
      <c r="Q11" s="644">
        <f>E11*P11</f>
        <v>0</v>
      </c>
      <c r="R11" s="428">
        <v>0</v>
      </c>
      <c r="S11" s="644">
        <f t="shared" si="5"/>
        <v>0</v>
      </c>
      <c r="T11" s="119">
        <f>F11+N11+H11+L11+R11</f>
        <v>0.8</v>
      </c>
      <c r="U11" s="645">
        <f t="shared" ref="U11" si="6">M11+I11+O11+G11+S11+Q11+K11</f>
        <v>44000</v>
      </c>
      <c r="V11" s="617"/>
    </row>
    <row r="12" spans="1:30" s="618" customFormat="1" ht="12" customHeight="1" x14ac:dyDescent="0.2">
      <c r="A12" s="894"/>
      <c r="B12" s="27"/>
      <c r="C12" s="116"/>
      <c r="D12" s="199"/>
      <c r="E12" s="646">
        <f t="shared" ref="E12:E13" si="7">C12-D12</f>
        <v>0</v>
      </c>
      <c r="F12" s="39">
        <v>0</v>
      </c>
      <c r="G12" s="648">
        <f t="shared" si="0"/>
        <v>0</v>
      </c>
      <c r="H12" s="39">
        <v>0</v>
      </c>
      <c r="I12" s="649">
        <f t="shared" si="1"/>
        <v>0</v>
      </c>
      <c r="J12" s="39">
        <v>0</v>
      </c>
      <c r="K12" s="650">
        <f t="shared" si="2"/>
        <v>0</v>
      </c>
      <c r="L12" s="39">
        <v>0</v>
      </c>
      <c r="M12" s="651">
        <f t="shared" si="3"/>
        <v>0</v>
      </c>
      <c r="N12" s="39">
        <v>0</v>
      </c>
      <c r="O12" s="652">
        <f t="shared" si="4"/>
        <v>0</v>
      </c>
      <c r="P12" s="76">
        <v>0</v>
      </c>
      <c r="Q12" s="654">
        <f>ROUND(E12*P12,2)</f>
        <v>0</v>
      </c>
      <c r="R12" s="653">
        <v>0</v>
      </c>
      <c r="S12" s="655">
        <f t="shared" si="5"/>
        <v>0</v>
      </c>
      <c r="T12" s="114">
        <f>F12+N12+H12+L12+R12+P12+J12</f>
        <v>0</v>
      </c>
      <c r="U12" s="656">
        <f>M12+I12+O12+G12+S12+Q12+K12</f>
        <v>0</v>
      </c>
      <c r="V12" s="617"/>
    </row>
    <row r="13" spans="1:30" s="618" customFormat="1" ht="12" customHeight="1" x14ac:dyDescent="0.2">
      <c r="A13" s="894"/>
      <c r="B13" s="27"/>
      <c r="C13" s="27"/>
      <c r="D13" s="200"/>
      <c r="E13" s="646">
        <f t="shared" si="7"/>
        <v>0</v>
      </c>
      <c r="F13" s="39">
        <v>0</v>
      </c>
      <c r="G13" s="648">
        <f>ROUND(E13*F13,2)</f>
        <v>0</v>
      </c>
      <c r="H13" s="39">
        <v>0</v>
      </c>
      <c r="I13" s="649">
        <f>ROUND(E13*H13,2)</f>
        <v>0</v>
      </c>
      <c r="J13" s="39">
        <v>0</v>
      </c>
      <c r="K13" s="650">
        <f>ROUND(G13*J13,2)</f>
        <v>0</v>
      </c>
      <c r="L13" s="39">
        <v>0</v>
      </c>
      <c r="M13" s="651">
        <f>ROUND(E13*L13,2)</f>
        <v>0</v>
      </c>
      <c r="N13" s="39">
        <v>0</v>
      </c>
      <c r="O13" s="652">
        <f t="shared" si="4"/>
        <v>0</v>
      </c>
      <c r="P13" s="76">
        <v>0</v>
      </c>
      <c r="Q13" s="654">
        <f t="shared" ref="Q13:Q36" si="8">ROUND(E13*P13,2)</f>
        <v>0</v>
      </c>
      <c r="R13" s="653">
        <v>0</v>
      </c>
      <c r="S13" s="655">
        <f t="shared" si="5"/>
        <v>0</v>
      </c>
      <c r="T13" s="114">
        <f t="shared" ref="T13:T36" si="9">F13+N13+H13+L13+R13+P13+J13</f>
        <v>0</v>
      </c>
      <c r="U13" s="656">
        <f t="shared" ref="U13:U36" si="10">M13+I13+O13+G13+S13+Q13+K13</f>
        <v>0</v>
      </c>
      <c r="V13" s="617"/>
    </row>
    <row r="14" spans="1:30" s="618" customFormat="1" ht="12" customHeight="1" x14ac:dyDescent="0.2">
      <c r="A14" s="894"/>
      <c r="B14" s="27"/>
      <c r="C14" s="137"/>
      <c r="D14" s="201"/>
      <c r="E14" s="657">
        <f>C14-D14</f>
        <v>0</v>
      </c>
      <c r="F14" s="39">
        <v>0</v>
      </c>
      <c r="G14" s="648">
        <f>ROUND(E14*F14,2)</f>
        <v>0</v>
      </c>
      <c r="H14" s="39">
        <v>0</v>
      </c>
      <c r="I14" s="649">
        <f>ROUND(E14*H14,2)</f>
        <v>0</v>
      </c>
      <c r="J14" s="39">
        <v>0</v>
      </c>
      <c r="K14" s="650">
        <f>ROUND(G14*J14,2)</f>
        <v>0</v>
      </c>
      <c r="L14" s="39">
        <v>0</v>
      </c>
      <c r="M14" s="651">
        <f>ROUND(E14*L14,2)</f>
        <v>0</v>
      </c>
      <c r="N14" s="39">
        <v>0</v>
      </c>
      <c r="O14" s="652">
        <f t="shared" si="4"/>
        <v>0</v>
      </c>
      <c r="P14" s="76">
        <v>0</v>
      </c>
      <c r="Q14" s="654">
        <f t="shared" si="8"/>
        <v>0</v>
      </c>
      <c r="R14" s="653">
        <v>0</v>
      </c>
      <c r="S14" s="655">
        <f t="shared" si="5"/>
        <v>0</v>
      </c>
      <c r="T14" s="114">
        <f t="shared" si="9"/>
        <v>0</v>
      </c>
      <c r="U14" s="656">
        <f t="shared" si="10"/>
        <v>0</v>
      </c>
      <c r="V14" s="617"/>
    </row>
    <row r="15" spans="1:30" s="618" customFormat="1" ht="12" customHeight="1" x14ac:dyDescent="0.2">
      <c r="A15" s="894"/>
      <c r="B15" s="27"/>
      <c r="C15" s="137"/>
      <c r="D15" s="201"/>
      <c r="E15" s="657">
        <f t="shared" ref="E15:E35" si="11">C15-D15</f>
        <v>0</v>
      </c>
      <c r="F15" s="39">
        <v>0</v>
      </c>
      <c r="G15" s="648">
        <f t="shared" ref="G15:G36" si="12">ROUND(E15*F15,2)</f>
        <v>0</v>
      </c>
      <c r="H15" s="39">
        <v>0</v>
      </c>
      <c r="I15" s="649">
        <f t="shared" ref="I15:I36" si="13">ROUND(E15*H15,2)</f>
        <v>0</v>
      </c>
      <c r="J15" s="39">
        <v>0</v>
      </c>
      <c r="K15" s="650">
        <f t="shared" ref="K15:K36" si="14">ROUND(G15*J15,2)</f>
        <v>0</v>
      </c>
      <c r="L15" s="39">
        <v>0</v>
      </c>
      <c r="M15" s="651">
        <f t="shared" ref="M15:M36" si="15">ROUND(E15*L15,2)</f>
        <v>0</v>
      </c>
      <c r="N15" s="39">
        <v>0</v>
      </c>
      <c r="O15" s="652">
        <f t="shared" si="4"/>
        <v>0</v>
      </c>
      <c r="P15" s="76">
        <v>0</v>
      </c>
      <c r="Q15" s="654">
        <f t="shared" si="8"/>
        <v>0</v>
      </c>
      <c r="R15" s="653">
        <v>0</v>
      </c>
      <c r="S15" s="655">
        <f t="shared" si="5"/>
        <v>0</v>
      </c>
      <c r="T15" s="114">
        <f t="shared" si="9"/>
        <v>0</v>
      </c>
      <c r="U15" s="656">
        <f t="shared" si="10"/>
        <v>0</v>
      </c>
      <c r="V15" s="617"/>
    </row>
    <row r="16" spans="1:30" s="618" customFormat="1" ht="12" customHeight="1" x14ac:dyDescent="0.2">
      <c r="A16" s="894"/>
      <c r="B16" s="27"/>
      <c r="C16" s="137"/>
      <c r="D16" s="201"/>
      <c r="E16" s="657">
        <f t="shared" si="11"/>
        <v>0</v>
      </c>
      <c r="F16" s="39">
        <v>0</v>
      </c>
      <c r="G16" s="648">
        <f t="shared" si="12"/>
        <v>0</v>
      </c>
      <c r="H16" s="39">
        <v>0</v>
      </c>
      <c r="I16" s="649">
        <f t="shared" si="13"/>
        <v>0</v>
      </c>
      <c r="J16" s="39">
        <v>0</v>
      </c>
      <c r="K16" s="650">
        <f t="shared" si="14"/>
        <v>0</v>
      </c>
      <c r="L16" s="39">
        <v>0</v>
      </c>
      <c r="M16" s="651">
        <f t="shared" si="15"/>
        <v>0</v>
      </c>
      <c r="N16" s="39">
        <v>0</v>
      </c>
      <c r="O16" s="652">
        <f t="shared" si="4"/>
        <v>0</v>
      </c>
      <c r="P16" s="76">
        <v>0</v>
      </c>
      <c r="Q16" s="654">
        <f t="shared" si="8"/>
        <v>0</v>
      </c>
      <c r="R16" s="653">
        <v>0</v>
      </c>
      <c r="S16" s="655">
        <f t="shared" si="5"/>
        <v>0</v>
      </c>
      <c r="T16" s="114">
        <f t="shared" si="9"/>
        <v>0</v>
      </c>
      <c r="U16" s="656">
        <f t="shared" si="10"/>
        <v>0</v>
      </c>
      <c r="V16" s="617"/>
    </row>
    <row r="17" spans="1:27" s="618" customFormat="1" ht="12" customHeight="1" x14ac:dyDescent="0.2">
      <c r="A17" s="894"/>
      <c r="B17" s="27"/>
      <c r="C17" s="137"/>
      <c r="D17" s="201"/>
      <c r="E17" s="657">
        <f t="shared" si="11"/>
        <v>0</v>
      </c>
      <c r="F17" s="39">
        <v>0</v>
      </c>
      <c r="G17" s="648">
        <f t="shared" si="12"/>
        <v>0</v>
      </c>
      <c r="H17" s="39">
        <v>0</v>
      </c>
      <c r="I17" s="649">
        <f t="shared" si="13"/>
        <v>0</v>
      </c>
      <c r="J17" s="39">
        <v>0</v>
      </c>
      <c r="K17" s="650">
        <f t="shared" si="14"/>
        <v>0</v>
      </c>
      <c r="L17" s="39">
        <v>0</v>
      </c>
      <c r="M17" s="651">
        <f t="shared" si="15"/>
        <v>0</v>
      </c>
      <c r="N17" s="39">
        <v>0</v>
      </c>
      <c r="O17" s="652">
        <f t="shared" si="4"/>
        <v>0</v>
      </c>
      <c r="P17" s="76">
        <v>0</v>
      </c>
      <c r="Q17" s="654">
        <f t="shared" si="8"/>
        <v>0</v>
      </c>
      <c r="R17" s="653">
        <v>0</v>
      </c>
      <c r="S17" s="655">
        <f t="shared" si="5"/>
        <v>0</v>
      </c>
      <c r="T17" s="114">
        <f t="shared" si="9"/>
        <v>0</v>
      </c>
      <c r="U17" s="656">
        <f t="shared" si="10"/>
        <v>0</v>
      </c>
      <c r="V17" s="617"/>
    </row>
    <row r="18" spans="1:27" s="618" customFormat="1" ht="12" customHeight="1" x14ac:dyDescent="0.2">
      <c r="A18" s="894"/>
      <c r="B18" s="27"/>
      <c r="C18" s="137"/>
      <c r="D18" s="201"/>
      <c r="E18" s="657">
        <f t="shared" si="11"/>
        <v>0</v>
      </c>
      <c r="F18" s="39">
        <v>0</v>
      </c>
      <c r="G18" s="648">
        <f t="shared" si="12"/>
        <v>0</v>
      </c>
      <c r="H18" s="39">
        <v>0</v>
      </c>
      <c r="I18" s="649">
        <f t="shared" si="13"/>
        <v>0</v>
      </c>
      <c r="J18" s="39">
        <v>0</v>
      </c>
      <c r="K18" s="650">
        <f t="shared" si="14"/>
        <v>0</v>
      </c>
      <c r="L18" s="39">
        <v>0</v>
      </c>
      <c r="M18" s="651">
        <f t="shared" si="15"/>
        <v>0</v>
      </c>
      <c r="N18" s="39">
        <v>0</v>
      </c>
      <c r="O18" s="652">
        <f t="shared" si="4"/>
        <v>0</v>
      </c>
      <c r="P18" s="76">
        <v>0</v>
      </c>
      <c r="Q18" s="654">
        <f t="shared" si="8"/>
        <v>0</v>
      </c>
      <c r="R18" s="653">
        <v>0</v>
      </c>
      <c r="S18" s="655">
        <f t="shared" si="5"/>
        <v>0</v>
      </c>
      <c r="T18" s="114">
        <f t="shared" si="9"/>
        <v>0</v>
      </c>
      <c r="U18" s="656">
        <f t="shared" si="10"/>
        <v>0</v>
      </c>
      <c r="V18" s="617"/>
    </row>
    <row r="19" spans="1:27" s="618" customFormat="1" ht="12" customHeight="1" x14ac:dyDescent="0.2">
      <c r="A19" s="894"/>
      <c r="B19" s="27"/>
      <c r="C19" s="137"/>
      <c r="D19" s="201"/>
      <c r="E19" s="657">
        <f t="shared" si="11"/>
        <v>0</v>
      </c>
      <c r="F19" s="39">
        <v>0</v>
      </c>
      <c r="G19" s="648">
        <f t="shared" si="12"/>
        <v>0</v>
      </c>
      <c r="H19" s="39">
        <v>0</v>
      </c>
      <c r="I19" s="649">
        <f t="shared" si="13"/>
        <v>0</v>
      </c>
      <c r="J19" s="39">
        <v>0</v>
      </c>
      <c r="K19" s="650">
        <f t="shared" si="14"/>
        <v>0</v>
      </c>
      <c r="L19" s="39">
        <v>0</v>
      </c>
      <c r="M19" s="651">
        <f t="shared" si="15"/>
        <v>0</v>
      </c>
      <c r="N19" s="39">
        <v>0</v>
      </c>
      <c r="O19" s="652">
        <f t="shared" si="4"/>
        <v>0</v>
      </c>
      <c r="P19" s="76">
        <v>0</v>
      </c>
      <c r="Q19" s="654">
        <f t="shared" si="8"/>
        <v>0</v>
      </c>
      <c r="R19" s="653">
        <v>0</v>
      </c>
      <c r="S19" s="655">
        <f t="shared" si="5"/>
        <v>0</v>
      </c>
      <c r="T19" s="114">
        <f t="shared" si="9"/>
        <v>0</v>
      </c>
      <c r="U19" s="656">
        <f t="shared" si="10"/>
        <v>0</v>
      </c>
      <c r="V19" s="617"/>
    </row>
    <row r="20" spans="1:27" s="618" customFormat="1" ht="12" customHeight="1" x14ac:dyDescent="0.2">
      <c r="A20" s="894"/>
      <c r="B20" s="27"/>
      <c r="C20" s="137"/>
      <c r="D20" s="201"/>
      <c r="E20" s="657">
        <f t="shared" si="11"/>
        <v>0</v>
      </c>
      <c r="F20" s="39">
        <v>0</v>
      </c>
      <c r="G20" s="648">
        <f t="shared" si="12"/>
        <v>0</v>
      </c>
      <c r="H20" s="39">
        <v>0</v>
      </c>
      <c r="I20" s="649">
        <f t="shared" si="13"/>
        <v>0</v>
      </c>
      <c r="J20" s="39">
        <v>0</v>
      </c>
      <c r="K20" s="650">
        <f t="shared" si="14"/>
        <v>0</v>
      </c>
      <c r="L20" s="39">
        <v>0</v>
      </c>
      <c r="M20" s="651">
        <f t="shared" si="15"/>
        <v>0</v>
      </c>
      <c r="N20" s="39">
        <v>0</v>
      </c>
      <c r="O20" s="652">
        <f t="shared" si="4"/>
        <v>0</v>
      </c>
      <c r="P20" s="76">
        <v>0</v>
      </c>
      <c r="Q20" s="654">
        <f t="shared" si="8"/>
        <v>0</v>
      </c>
      <c r="R20" s="653">
        <v>0</v>
      </c>
      <c r="S20" s="655">
        <f t="shared" si="5"/>
        <v>0</v>
      </c>
      <c r="T20" s="114">
        <f t="shared" si="9"/>
        <v>0</v>
      </c>
      <c r="U20" s="656">
        <f t="shared" si="10"/>
        <v>0</v>
      </c>
      <c r="V20" s="617"/>
    </row>
    <row r="21" spans="1:27" s="618" customFormat="1" ht="12" customHeight="1" x14ac:dyDescent="0.2">
      <c r="A21" s="894"/>
      <c r="B21" s="27"/>
      <c r="C21" s="137"/>
      <c r="D21" s="201"/>
      <c r="E21" s="657">
        <f t="shared" si="11"/>
        <v>0</v>
      </c>
      <c r="F21" s="39">
        <v>0</v>
      </c>
      <c r="G21" s="648">
        <f t="shared" si="12"/>
        <v>0</v>
      </c>
      <c r="H21" s="39">
        <v>0</v>
      </c>
      <c r="I21" s="649">
        <f t="shared" si="13"/>
        <v>0</v>
      </c>
      <c r="J21" s="39">
        <v>0</v>
      </c>
      <c r="K21" s="650">
        <f t="shared" si="14"/>
        <v>0</v>
      </c>
      <c r="L21" s="39">
        <v>0</v>
      </c>
      <c r="M21" s="651">
        <f t="shared" si="15"/>
        <v>0</v>
      </c>
      <c r="N21" s="39">
        <v>0</v>
      </c>
      <c r="O21" s="652">
        <f t="shared" si="4"/>
        <v>0</v>
      </c>
      <c r="P21" s="76">
        <v>0</v>
      </c>
      <c r="Q21" s="654">
        <f t="shared" si="8"/>
        <v>0</v>
      </c>
      <c r="R21" s="653">
        <v>0</v>
      </c>
      <c r="S21" s="655">
        <f t="shared" si="5"/>
        <v>0</v>
      </c>
      <c r="T21" s="114">
        <f t="shared" si="9"/>
        <v>0</v>
      </c>
      <c r="U21" s="656">
        <f t="shared" si="10"/>
        <v>0</v>
      </c>
      <c r="V21" s="617"/>
    </row>
    <row r="22" spans="1:27" s="618" customFormat="1" ht="12" customHeight="1" x14ac:dyDescent="0.2">
      <c r="A22" s="894"/>
      <c r="B22" s="27"/>
      <c r="C22" s="137"/>
      <c r="D22" s="201"/>
      <c r="E22" s="657">
        <f t="shared" si="11"/>
        <v>0</v>
      </c>
      <c r="F22" s="39">
        <v>0</v>
      </c>
      <c r="G22" s="648">
        <f t="shared" si="12"/>
        <v>0</v>
      </c>
      <c r="H22" s="39">
        <v>0</v>
      </c>
      <c r="I22" s="649">
        <f t="shared" si="13"/>
        <v>0</v>
      </c>
      <c r="J22" s="39">
        <v>0</v>
      </c>
      <c r="K22" s="650">
        <f t="shared" si="14"/>
        <v>0</v>
      </c>
      <c r="L22" s="39">
        <v>0</v>
      </c>
      <c r="M22" s="651">
        <f t="shared" si="15"/>
        <v>0</v>
      </c>
      <c r="N22" s="39">
        <v>0</v>
      </c>
      <c r="O22" s="652">
        <f t="shared" si="4"/>
        <v>0</v>
      </c>
      <c r="P22" s="76">
        <v>0</v>
      </c>
      <c r="Q22" s="654">
        <f t="shared" si="8"/>
        <v>0</v>
      </c>
      <c r="R22" s="653">
        <v>0</v>
      </c>
      <c r="S22" s="655">
        <f t="shared" si="5"/>
        <v>0</v>
      </c>
      <c r="T22" s="114">
        <f t="shared" si="9"/>
        <v>0</v>
      </c>
      <c r="U22" s="656">
        <f t="shared" si="10"/>
        <v>0</v>
      </c>
      <c r="V22" s="617"/>
    </row>
    <row r="23" spans="1:27" s="618" customFormat="1" ht="12" customHeight="1" x14ac:dyDescent="0.2">
      <c r="A23" s="894"/>
      <c r="B23" s="27"/>
      <c r="C23" s="137"/>
      <c r="D23" s="201"/>
      <c r="E23" s="657">
        <f t="shared" si="11"/>
        <v>0</v>
      </c>
      <c r="F23" s="39">
        <v>0</v>
      </c>
      <c r="G23" s="648">
        <f t="shared" si="12"/>
        <v>0</v>
      </c>
      <c r="H23" s="39">
        <v>0</v>
      </c>
      <c r="I23" s="649">
        <f t="shared" si="13"/>
        <v>0</v>
      </c>
      <c r="J23" s="39">
        <v>0</v>
      </c>
      <c r="K23" s="650">
        <f t="shared" si="14"/>
        <v>0</v>
      </c>
      <c r="L23" s="39">
        <v>0</v>
      </c>
      <c r="M23" s="651">
        <f t="shared" si="15"/>
        <v>0</v>
      </c>
      <c r="N23" s="39">
        <v>0</v>
      </c>
      <c r="O23" s="652">
        <f t="shared" si="4"/>
        <v>0</v>
      </c>
      <c r="P23" s="76">
        <v>0</v>
      </c>
      <c r="Q23" s="654">
        <f t="shared" si="8"/>
        <v>0</v>
      </c>
      <c r="R23" s="653">
        <v>0</v>
      </c>
      <c r="S23" s="655">
        <f t="shared" si="5"/>
        <v>0</v>
      </c>
      <c r="T23" s="114">
        <f t="shared" si="9"/>
        <v>0</v>
      </c>
      <c r="U23" s="656">
        <f t="shared" si="10"/>
        <v>0</v>
      </c>
      <c r="V23" s="617"/>
    </row>
    <row r="24" spans="1:27" s="618" customFormat="1" ht="12" customHeight="1" x14ac:dyDescent="0.2">
      <c r="A24" s="894"/>
      <c r="B24" s="27"/>
      <c r="C24" s="137"/>
      <c r="D24" s="201"/>
      <c r="E24" s="657">
        <f t="shared" si="11"/>
        <v>0</v>
      </c>
      <c r="F24" s="39">
        <v>0</v>
      </c>
      <c r="G24" s="648">
        <f t="shared" si="12"/>
        <v>0</v>
      </c>
      <c r="H24" s="39">
        <v>0</v>
      </c>
      <c r="I24" s="649">
        <f t="shared" si="13"/>
        <v>0</v>
      </c>
      <c r="J24" s="39">
        <v>0</v>
      </c>
      <c r="K24" s="650">
        <f t="shared" si="14"/>
        <v>0</v>
      </c>
      <c r="L24" s="39">
        <v>0</v>
      </c>
      <c r="M24" s="651">
        <f t="shared" si="15"/>
        <v>0</v>
      </c>
      <c r="N24" s="39">
        <v>0</v>
      </c>
      <c r="O24" s="652">
        <f t="shared" si="4"/>
        <v>0</v>
      </c>
      <c r="P24" s="76">
        <v>0</v>
      </c>
      <c r="Q24" s="654">
        <f t="shared" si="8"/>
        <v>0</v>
      </c>
      <c r="R24" s="653">
        <v>0</v>
      </c>
      <c r="S24" s="655">
        <f t="shared" si="5"/>
        <v>0</v>
      </c>
      <c r="T24" s="114">
        <f t="shared" si="9"/>
        <v>0</v>
      </c>
      <c r="U24" s="656">
        <f t="shared" si="10"/>
        <v>0</v>
      </c>
      <c r="V24" s="617"/>
    </row>
    <row r="25" spans="1:27" s="618" customFormat="1" ht="12" customHeight="1" x14ac:dyDescent="0.2">
      <c r="A25" s="894"/>
      <c r="B25" s="27"/>
      <c r="C25" s="137"/>
      <c r="D25" s="201"/>
      <c r="E25" s="657">
        <f t="shared" si="11"/>
        <v>0</v>
      </c>
      <c r="F25" s="39">
        <v>0</v>
      </c>
      <c r="G25" s="648">
        <f t="shared" si="12"/>
        <v>0</v>
      </c>
      <c r="H25" s="39">
        <v>0</v>
      </c>
      <c r="I25" s="649">
        <f t="shared" si="13"/>
        <v>0</v>
      </c>
      <c r="J25" s="39">
        <v>0</v>
      </c>
      <c r="K25" s="650">
        <f t="shared" si="14"/>
        <v>0</v>
      </c>
      <c r="L25" s="39">
        <v>0</v>
      </c>
      <c r="M25" s="651">
        <f t="shared" si="15"/>
        <v>0</v>
      </c>
      <c r="N25" s="39">
        <v>0</v>
      </c>
      <c r="O25" s="652">
        <f t="shared" si="4"/>
        <v>0</v>
      </c>
      <c r="P25" s="76">
        <v>0</v>
      </c>
      <c r="Q25" s="654">
        <f t="shared" si="8"/>
        <v>0</v>
      </c>
      <c r="R25" s="653">
        <v>0</v>
      </c>
      <c r="S25" s="655">
        <f t="shared" si="5"/>
        <v>0</v>
      </c>
      <c r="T25" s="114">
        <f t="shared" si="9"/>
        <v>0</v>
      </c>
      <c r="U25" s="656">
        <f t="shared" si="10"/>
        <v>0</v>
      </c>
      <c r="V25" s="617"/>
    </row>
    <row r="26" spans="1:27" s="618" customFormat="1" ht="12" customHeight="1" x14ac:dyDescent="0.2">
      <c r="A26" s="894"/>
      <c r="B26" s="27"/>
      <c r="C26" s="137"/>
      <c r="D26" s="201"/>
      <c r="E26" s="657">
        <f t="shared" si="11"/>
        <v>0</v>
      </c>
      <c r="F26" s="39">
        <v>0</v>
      </c>
      <c r="G26" s="648">
        <f t="shared" si="12"/>
        <v>0</v>
      </c>
      <c r="H26" s="39">
        <v>0</v>
      </c>
      <c r="I26" s="649">
        <f t="shared" si="13"/>
        <v>0</v>
      </c>
      <c r="J26" s="39">
        <v>0</v>
      </c>
      <c r="K26" s="650">
        <f t="shared" si="14"/>
        <v>0</v>
      </c>
      <c r="L26" s="39">
        <v>0</v>
      </c>
      <c r="M26" s="651">
        <f t="shared" si="15"/>
        <v>0</v>
      </c>
      <c r="N26" s="39">
        <v>0</v>
      </c>
      <c r="O26" s="652">
        <f t="shared" si="4"/>
        <v>0</v>
      </c>
      <c r="P26" s="76">
        <v>0</v>
      </c>
      <c r="Q26" s="654">
        <f>ROUND(E26*P26,2)</f>
        <v>0</v>
      </c>
      <c r="R26" s="653">
        <v>0</v>
      </c>
      <c r="S26" s="655">
        <f t="shared" si="5"/>
        <v>0</v>
      </c>
      <c r="T26" s="114">
        <f t="shared" si="9"/>
        <v>0</v>
      </c>
      <c r="U26" s="656">
        <f t="shared" si="10"/>
        <v>0</v>
      </c>
      <c r="V26" s="617"/>
    </row>
    <row r="27" spans="1:27" s="618" customFormat="1" ht="12" customHeight="1" x14ac:dyDescent="0.2">
      <c r="A27" s="894"/>
      <c r="B27" s="27"/>
      <c r="C27" s="137"/>
      <c r="D27" s="201"/>
      <c r="E27" s="657">
        <f t="shared" si="11"/>
        <v>0</v>
      </c>
      <c r="F27" s="39">
        <v>0</v>
      </c>
      <c r="G27" s="648">
        <f t="shared" si="12"/>
        <v>0</v>
      </c>
      <c r="H27" s="39">
        <v>0</v>
      </c>
      <c r="I27" s="649">
        <f t="shared" si="13"/>
        <v>0</v>
      </c>
      <c r="J27" s="39">
        <v>0</v>
      </c>
      <c r="K27" s="650">
        <f t="shared" si="14"/>
        <v>0</v>
      </c>
      <c r="L27" s="39">
        <v>0</v>
      </c>
      <c r="M27" s="651">
        <f t="shared" si="15"/>
        <v>0</v>
      </c>
      <c r="N27" s="39">
        <v>0</v>
      </c>
      <c r="O27" s="652">
        <f t="shared" si="4"/>
        <v>0</v>
      </c>
      <c r="P27" s="76">
        <v>0</v>
      </c>
      <c r="Q27" s="654">
        <f t="shared" si="8"/>
        <v>0</v>
      </c>
      <c r="R27" s="653">
        <v>0</v>
      </c>
      <c r="S27" s="655">
        <f t="shared" si="5"/>
        <v>0</v>
      </c>
      <c r="T27" s="114">
        <f t="shared" si="9"/>
        <v>0</v>
      </c>
      <c r="U27" s="656">
        <f t="shared" si="10"/>
        <v>0</v>
      </c>
      <c r="V27" s="617"/>
    </row>
    <row r="28" spans="1:27" s="618" customFormat="1" ht="12" customHeight="1" x14ac:dyDescent="0.2">
      <c r="A28" s="894"/>
      <c r="B28" s="27"/>
      <c r="C28" s="137"/>
      <c r="D28" s="201"/>
      <c r="E28" s="657">
        <f t="shared" si="11"/>
        <v>0</v>
      </c>
      <c r="F28" s="39">
        <v>0</v>
      </c>
      <c r="G28" s="648">
        <f t="shared" si="12"/>
        <v>0</v>
      </c>
      <c r="H28" s="39">
        <v>0</v>
      </c>
      <c r="I28" s="649">
        <f t="shared" si="13"/>
        <v>0</v>
      </c>
      <c r="J28" s="39">
        <v>0</v>
      </c>
      <c r="K28" s="650">
        <f t="shared" si="14"/>
        <v>0</v>
      </c>
      <c r="L28" s="39">
        <v>0</v>
      </c>
      <c r="M28" s="651">
        <f t="shared" si="15"/>
        <v>0</v>
      </c>
      <c r="N28" s="39">
        <v>0</v>
      </c>
      <c r="O28" s="652">
        <f t="shared" si="4"/>
        <v>0</v>
      </c>
      <c r="P28" s="76">
        <v>0</v>
      </c>
      <c r="Q28" s="654">
        <f t="shared" si="8"/>
        <v>0</v>
      </c>
      <c r="R28" s="653">
        <v>0</v>
      </c>
      <c r="S28" s="655">
        <f t="shared" si="5"/>
        <v>0</v>
      </c>
      <c r="T28" s="114">
        <f t="shared" si="9"/>
        <v>0</v>
      </c>
      <c r="U28" s="656">
        <f t="shared" si="10"/>
        <v>0</v>
      </c>
      <c r="V28" s="617"/>
    </row>
    <row r="29" spans="1:27" s="618" customFormat="1" ht="12" customHeight="1" thickBot="1" x14ac:dyDescent="0.25">
      <c r="A29" s="894"/>
      <c r="B29" s="27"/>
      <c r="C29" s="137"/>
      <c r="D29" s="201"/>
      <c r="E29" s="657">
        <f t="shared" si="11"/>
        <v>0</v>
      </c>
      <c r="F29" s="39">
        <v>0</v>
      </c>
      <c r="G29" s="648">
        <f t="shared" si="12"/>
        <v>0</v>
      </c>
      <c r="H29" s="39">
        <v>0</v>
      </c>
      <c r="I29" s="649">
        <f t="shared" si="13"/>
        <v>0</v>
      </c>
      <c r="J29" s="39">
        <v>0</v>
      </c>
      <c r="K29" s="650">
        <f t="shared" si="14"/>
        <v>0</v>
      </c>
      <c r="L29" s="39">
        <v>0</v>
      </c>
      <c r="M29" s="651">
        <f t="shared" si="15"/>
        <v>0</v>
      </c>
      <c r="N29" s="39">
        <v>0</v>
      </c>
      <c r="O29" s="652">
        <f t="shared" si="4"/>
        <v>0</v>
      </c>
      <c r="P29" s="76">
        <v>0</v>
      </c>
      <c r="Q29" s="654">
        <f t="shared" si="8"/>
        <v>0</v>
      </c>
      <c r="R29" s="653">
        <v>0</v>
      </c>
      <c r="S29" s="655">
        <f t="shared" si="5"/>
        <v>0</v>
      </c>
      <c r="T29" s="114">
        <f t="shared" si="9"/>
        <v>0</v>
      </c>
      <c r="U29" s="656">
        <f t="shared" si="10"/>
        <v>0</v>
      </c>
      <c r="V29" s="617"/>
    </row>
    <row r="30" spans="1:27" s="618" customFormat="1" ht="12" customHeight="1" x14ac:dyDescent="0.25">
      <c r="A30" s="894"/>
      <c r="B30" s="27"/>
      <c r="C30" s="137"/>
      <c r="D30" s="201"/>
      <c r="E30" s="657">
        <f t="shared" si="11"/>
        <v>0</v>
      </c>
      <c r="F30" s="39">
        <v>0</v>
      </c>
      <c r="G30" s="648">
        <f t="shared" si="12"/>
        <v>0</v>
      </c>
      <c r="H30" s="39">
        <v>0</v>
      </c>
      <c r="I30" s="649">
        <f t="shared" si="13"/>
        <v>0</v>
      </c>
      <c r="J30" s="39">
        <v>0</v>
      </c>
      <c r="K30" s="650">
        <f t="shared" si="14"/>
        <v>0</v>
      </c>
      <c r="L30" s="39">
        <v>0</v>
      </c>
      <c r="M30" s="651">
        <f t="shared" si="15"/>
        <v>0</v>
      </c>
      <c r="N30" s="39">
        <v>0</v>
      </c>
      <c r="O30" s="652">
        <f t="shared" si="4"/>
        <v>0</v>
      </c>
      <c r="P30" s="76">
        <v>0</v>
      </c>
      <c r="Q30" s="654">
        <f t="shared" si="8"/>
        <v>0</v>
      </c>
      <c r="R30" s="653">
        <v>0</v>
      </c>
      <c r="S30" s="655">
        <f t="shared" si="5"/>
        <v>0</v>
      </c>
      <c r="T30" s="114">
        <f t="shared" si="9"/>
        <v>0</v>
      </c>
      <c r="U30" s="656">
        <f t="shared" si="10"/>
        <v>0</v>
      </c>
      <c r="V30" s="617"/>
      <c r="Y30" s="658"/>
      <c r="Z30" s="659"/>
      <c r="AA30" s="660"/>
    </row>
    <row r="31" spans="1:27" s="618" customFormat="1" ht="12" customHeight="1" x14ac:dyDescent="0.25">
      <c r="A31" s="894"/>
      <c r="B31" s="27"/>
      <c r="C31" s="137"/>
      <c r="D31" s="201"/>
      <c r="E31" s="657">
        <f t="shared" si="11"/>
        <v>0</v>
      </c>
      <c r="F31" s="39">
        <v>0</v>
      </c>
      <c r="G31" s="648">
        <f t="shared" si="12"/>
        <v>0</v>
      </c>
      <c r="H31" s="39">
        <v>0</v>
      </c>
      <c r="I31" s="649">
        <f t="shared" si="13"/>
        <v>0</v>
      </c>
      <c r="J31" s="39">
        <v>0</v>
      </c>
      <c r="K31" s="650">
        <f t="shared" si="14"/>
        <v>0</v>
      </c>
      <c r="L31" s="39">
        <v>0</v>
      </c>
      <c r="M31" s="651">
        <f t="shared" si="15"/>
        <v>0</v>
      </c>
      <c r="N31" s="39">
        <v>0</v>
      </c>
      <c r="O31" s="652">
        <f t="shared" si="4"/>
        <v>0</v>
      </c>
      <c r="P31" s="76">
        <v>0</v>
      </c>
      <c r="Q31" s="654">
        <f t="shared" si="8"/>
        <v>0</v>
      </c>
      <c r="R31" s="653">
        <v>0</v>
      </c>
      <c r="S31" s="655">
        <f t="shared" si="5"/>
        <v>0</v>
      </c>
      <c r="T31" s="114">
        <f t="shared" si="9"/>
        <v>0</v>
      </c>
      <c r="U31" s="656">
        <f t="shared" si="10"/>
        <v>0</v>
      </c>
      <c r="V31" s="617"/>
      <c r="Y31" s="661"/>
      <c r="Z31" s="662"/>
      <c r="AA31" s="663"/>
    </row>
    <row r="32" spans="1:27" s="618" customFormat="1" ht="12" customHeight="1" x14ac:dyDescent="0.25">
      <c r="A32" s="894"/>
      <c r="B32" s="27"/>
      <c r="C32" s="137"/>
      <c r="D32" s="201"/>
      <c r="E32" s="657">
        <f t="shared" si="11"/>
        <v>0</v>
      </c>
      <c r="F32" s="39">
        <v>0</v>
      </c>
      <c r="G32" s="648">
        <f t="shared" si="12"/>
        <v>0</v>
      </c>
      <c r="H32" s="39">
        <v>0</v>
      </c>
      <c r="I32" s="649">
        <f t="shared" si="13"/>
        <v>0</v>
      </c>
      <c r="J32" s="39">
        <v>0</v>
      </c>
      <c r="K32" s="650">
        <f t="shared" si="14"/>
        <v>0</v>
      </c>
      <c r="L32" s="39">
        <v>0</v>
      </c>
      <c r="M32" s="651">
        <f t="shared" si="15"/>
        <v>0</v>
      </c>
      <c r="N32" s="39">
        <v>0</v>
      </c>
      <c r="O32" s="652">
        <f t="shared" si="4"/>
        <v>0</v>
      </c>
      <c r="P32" s="76">
        <v>0</v>
      </c>
      <c r="Q32" s="654">
        <f t="shared" si="8"/>
        <v>0</v>
      </c>
      <c r="R32" s="653">
        <v>0</v>
      </c>
      <c r="S32" s="655">
        <f t="shared" si="5"/>
        <v>0</v>
      </c>
      <c r="T32" s="114">
        <f t="shared" si="9"/>
        <v>0</v>
      </c>
      <c r="U32" s="656">
        <f t="shared" si="10"/>
        <v>0</v>
      </c>
      <c r="V32" s="617"/>
      <c r="Y32" s="661"/>
      <c r="Z32" s="662"/>
      <c r="AA32" s="663"/>
    </row>
    <row r="33" spans="1:27" s="618" customFormat="1" ht="12" customHeight="1" x14ac:dyDescent="0.25">
      <c r="A33" s="894"/>
      <c r="B33" s="27"/>
      <c r="C33" s="137"/>
      <c r="D33" s="201"/>
      <c r="E33" s="657">
        <f t="shared" si="11"/>
        <v>0</v>
      </c>
      <c r="F33" s="39">
        <v>0</v>
      </c>
      <c r="G33" s="648">
        <f t="shared" si="12"/>
        <v>0</v>
      </c>
      <c r="H33" s="39">
        <v>0</v>
      </c>
      <c r="I33" s="649">
        <f t="shared" si="13"/>
        <v>0</v>
      </c>
      <c r="J33" s="39">
        <v>0</v>
      </c>
      <c r="K33" s="650">
        <f t="shared" si="14"/>
        <v>0</v>
      </c>
      <c r="L33" s="39">
        <v>0</v>
      </c>
      <c r="M33" s="651">
        <f t="shared" si="15"/>
        <v>0</v>
      </c>
      <c r="N33" s="39">
        <v>0</v>
      </c>
      <c r="O33" s="652">
        <f t="shared" si="4"/>
        <v>0</v>
      </c>
      <c r="P33" s="76">
        <v>0</v>
      </c>
      <c r="Q33" s="654">
        <f t="shared" si="8"/>
        <v>0</v>
      </c>
      <c r="R33" s="653">
        <v>0</v>
      </c>
      <c r="S33" s="655">
        <f t="shared" si="5"/>
        <v>0</v>
      </c>
      <c r="T33" s="114">
        <f t="shared" si="9"/>
        <v>0</v>
      </c>
      <c r="U33" s="656">
        <f t="shared" si="10"/>
        <v>0</v>
      </c>
      <c r="V33" s="617"/>
      <c r="Y33" s="661"/>
      <c r="Z33" s="662"/>
      <c r="AA33" s="663"/>
    </row>
    <row r="34" spans="1:27" s="618" customFormat="1" ht="12" customHeight="1" x14ac:dyDescent="0.25">
      <c r="A34" s="894"/>
      <c r="B34" s="27"/>
      <c r="C34" s="137"/>
      <c r="D34" s="201"/>
      <c r="E34" s="657">
        <f t="shared" si="11"/>
        <v>0</v>
      </c>
      <c r="F34" s="39">
        <v>0</v>
      </c>
      <c r="G34" s="648">
        <f t="shared" si="12"/>
        <v>0</v>
      </c>
      <c r="H34" s="39">
        <v>0</v>
      </c>
      <c r="I34" s="649">
        <f t="shared" si="13"/>
        <v>0</v>
      </c>
      <c r="J34" s="39">
        <v>0</v>
      </c>
      <c r="K34" s="650">
        <f t="shared" si="14"/>
        <v>0</v>
      </c>
      <c r="L34" s="39">
        <v>0</v>
      </c>
      <c r="M34" s="651">
        <f t="shared" si="15"/>
        <v>0</v>
      </c>
      <c r="N34" s="39">
        <v>0</v>
      </c>
      <c r="O34" s="652">
        <f t="shared" si="4"/>
        <v>0</v>
      </c>
      <c r="P34" s="76">
        <v>0</v>
      </c>
      <c r="Q34" s="654">
        <f t="shared" si="8"/>
        <v>0</v>
      </c>
      <c r="R34" s="653">
        <v>0</v>
      </c>
      <c r="S34" s="655">
        <f t="shared" si="5"/>
        <v>0</v>
      </c>
      <c r="T34" s="114">
        <f t="shared" si="9"/>
        <v>0</v>
      </c>
      <c r="U34" s="656">
        <f t="shared" si="10"/>
        <v>0</v>
      </c>
      <c r="V34" s="617"/>
      <c r="Y34" s="661"/>
      <c r="Z34" s="662"/>
      <c r="AA34" s="663"/>
    </row>
    <row r="35" spans="1:27" s="618" customFormat="1" ht="12" customHeight="1" x14ac:dyDescent="0.25">
      <c r="A35" s="894"/>
      <c r="B35" s="474" t="s">
        <v>609</v>
      </c>
      <c r="C35" s="137"/>
      <c r="D35" s="201"/>
      <c r="E35" s="657">
        <f t="shared" si="11"/>
        <v>0</v>
      </c>
      <c r="F35" s="39">
        <v>0</v>
      </c>
      <c r="G35" s="648">
        <f t="shared" si="12"/>
        <v>0</v>
      </c>
      <c r="H35" s="39">
        <v>0</v>
      </c>
      <c r="I35" s="649">
        <f t="shared" si="13"/>
        <v>0</v>
      </c>
      <c r="J35" s="39">
        <v>0</v>
      </c>
      <c r="K35" s="650">
        <f t="shared" si="14"/>
        <v>0</v>
      </c>
      <c r="L35" s="39">
        <v>0</v>
      </c>
      <c r="M35" s="651">
        <f t="shared" si="15"/>
        <v>0</v>
      </c>
      <c r="N35" s="39">
        <v>0</v>
      </c>
      <c r="O35" s="652">
        <f t="shared" si="4"/>
        <v>0</v>
      </c>
      <c r="P35" s="76">
        <v>0</v>
      </c>
      <c r="Q35" s="654">
        <f t="shared" si="8"/>
        <v>0</v>
      </c>
      <c r="R35" s="653">
        <v>0</v>
      </c>
      <c r="S35" s="655">
        <f t="shared" si="5"/>
        <v>0</v>
      </c>
      <c r="T35" s="114">
        <f t="shared" si="9"/>
        <v>0</v>
      </c>
      <c r="U35" s="656">
        <f t="shared" si="10"/>
        <v>0</v>
      </c>
      <c r="V35" s="617"/>
      <c r="Y35" s="661"/>
      <c r="Z35" s="662"/>
      <c r="AA35" s="663"/>
    </row>
    <row r="36" spans="1:27" s="618" customFormat="1" ht="12" customHeight="1" thickBot="1" x14ac:dyDescent="0.3">
      <c r="A36" s="895"/>
      <c r="B36" s="664"/>
      <c r="C36" s="665"/>
      <c r="D36" s="666"/>
      <c r="E36" s="667"/>
      <c r="F36" s="40">
        <v>0</v>
      </c>
      <c r="G36" s="668">
        <f t="shared" si="12"/>
        <v>0</v>
      </c>
      <c r="H36" s="40">
        <v>0</v>
      </c>
      <c r="I36" s="669">
        <f t="shared" si="13"/>
        <v>0</v>
      </c>
      <c r="J36" s="40">
        <v>0</v>
      </c>
      <c r="K36" s="670">
        <f t="shared" si="14"/>
        <v>0</v>
      </c>
      <c r="L36" s="40">
        <v>0</v>
      </c>
      <c r="M36" s="671">
        <f t="shared" si="15"/>
        <v>0</v>
      </c>
      <c r="N36" s="40">
        <v>0</v>
      </c>
      <c r="O36" s="672">
        <f t="shared" si="4"/>
        <v>0</v>
      </c>
      <c r="P36" s="77">
        <v>0</v>
      </c>
      <c r="Q36" s="654">
        <f t="shared" si="8"/>
        <v>0</v>
      </c>
      <c r="R36" s="673">
        <v>0</v>
      </c>
      <c r="S36" s="674">
        <f t="shared" si="5"/>
        <v>0</v>
      </c>
      <c r="T36" s="114">
        <f t="shared" si="9"/>
        <v>0</v>
      </c>
      <c r="U36" s="656">
        <f t="shared" si="10"/>
        <v>0</v>
      </c>
      <c r="V36" s="617"/>
      <c r="Y36" s="661"/>
      <c r="Z36" s="662"/>
      <c r="AA36" s="663"/>
    </row>
    <row r="37" spans="1:27" s="683" customFormat="1" ht="18.75" customHeight="1" thickBot="1" x14ac:dyDescent="0.3">
      <c r="A37" s="609"/>
      <c r="B37" s="675" t="s">
        <v>181</v>
      </c>
      <c r="C37" s="676"/>
      <c r="D37" s="676"/>
      <c r="E37" s="676"/>
      <c r="F37" s="677"/>
      <c r="G37" s="678">
        <f>SUM(G12:G36)</f>
        <v>0</v>
      </c>
      <c r="H37" s="677"/>
      <c r="I37" s="679">
        <f>SUM(I12:I36)</f>
        <v>0</v>
      </c>
      <c r="J37" s="677"/>
      <c r="K37" s="679">
        <f>SUM(K12:K36)</f>
        <v>0</v>
      </c>
      <c r="L37" s="677"/>
      <c r="M37" s="679">
        <f>SUM(M12:M36)</f>
        <v>0</v>
      </c>
      <c r="N37" s="677"/>
      <c r="O37" s="679">
        <f>SUM(O12:O36)</f>
        <v>0</v>
      </c>
      <c r="P37" s="680"/>
      <c r="Q37" s="679">
        <f>SUM(Q12:Q36)</f>
        <v>0</v>
      </c>
      <c r="R37" s="680"/>
      <c r="S37" s="679">
        <f>SUM(S12:S36)</f>
        <v>0</v>
      </c>
      <c r="T37" s="92"/>
      <c r="U37" s="681">
        <f>SUM(U12:U36)</f>
        <v>0</v>
      </c>
      <c r="V37" s="682"/>
      <c r="Y37" s="661"/>
      <c r="Z37" s="662"/>
      <c r="AA37" s="663"/>
    </row>
    <row r="38" spans="1:27" s="618" customFormat="1" ht="51.75" thickTop="1" x14ac:dyDescent="0.25">
      <c r="A38" s="609"/>
      <c r="B38" s="627" t="s">
        <v>196</v>
      </c>
      <c r="C38" s="627" t="s">
        <v>154</v>
      </c>
      <c r="D38" s="627" t="s">
        <v>176</v>
      </c>
      <c r="E38" s="627" t="s">
        <v>23</v>
      </c>
      <c r="F38" s="881" t="s">
        <v>100</v>
      </c>
      <c r="G38" s="882"/>
      <c r="H38" s="883" t="s">
        <v>101</v>
      </c>
      <c r="I38" s="884"/>
      <c r="J38" s="889" t="s">
        <v>505</v>
      </c>
      <c r="K38" s="890"/>
      <c r="L38" s="885" t="s">
        <v>175</v>
      </c>
      <c r="M38" s="886"/>
      <c r="N38" s="899" t="s">
        <v>102</v>
      </c>
      <c r="O38" s="900"/>
      <c r="P38" s="879" t="s">
        <v>237</v>
      </c>
      <c r="Q38" s="880"/>
      <c r="R38" s="887" t="s">
        <v>103</v>
      </c>
      <c r="S38" s="888"/>
      <c r="T38" s="877" t="s">
        <v>189</v>
      </c>
      <c r="U38" s="878"/>
      <c r="V38" s="617"/>
      <c r="Y38" s="661"/>
      <c r="Z38" s="662"/>
      <c r="AA38" s="663"/>
    </row>
    <row r="39" spans="1:27" s="640" customFormat="1" ht="25.5" x14ac:dyDescent="0.25">
      <c r="A39" s="628"/>
      <c r="B39" s="629" t="s">
        <v>45</v>
      </c>
      <c r="C39" s="629"/>
      <c r="D39" s="684"/>
      <c r="E39" s="629" t="s">
        <v>24</v>
      </c>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661"/>
      <c r="Z39" s="662"/>
      <c r="AA39" s="663"/>
    </row>
    <row r="40" spans="1:27" s="618" customFormat="1" ht="15.75" x14ac:dyDescent="0.25">
      <c r="A40" s="893" t="s">
        <v>27</v>
      </c>
      <c r="B40" s="641" t="s">
        <v>29</v>
      </c>
      <c r="C40" s="426">
        <v>150000</v>
      </c>
      <c r="D40" s="427">
        <v>75000</v>
      </c>
      <c r="E40" s="426">
        <v>75000</v>
      </c>
      <c r="F40" s="642">
        <v>0.05</v>
      </c>
      <c r="G40" s="643">
        <f>ROUND(D40*F40,2)</f>
        <v>3750</v>
      </c>
      <c r="H40" s="642">
        <v>0.03</v>
      </c>
      <c r="I40" s="644">
        <f>ROUND(D40*H40,2)</f>
        <v>2250</v>
      </c>
      <c r="J40" s="642">
        <v>0.03</v>
      </c>
      <c r="K40" s="644">
        <f>ROUND(F40*J40,2)</f>
        <v>0</v>
      </c>
      <c r="L40" s="642">
        <v>0.04</v>
      </c>
      <c r="M40" s="644">
        <f>ROUND(D40*L40,2)</f>
        <v>3000</v>
      </c>
      <c r="N40" s="685">
        <v>2.5000000000000001E-2</v>
      </c>
      <c r="O40" s="644">
        <f>ROUND(D40*N40,2)</f>
        <v>1875</v>
      </c>
      <c r="P40" s="429">
        <v>1.7999999999999999E-2</v>
      </c>
      <c r="Q40" s="644">
        <f>D40*P40</f>
        <v>1350</v>
      </c>
      <c r="R40" s="429">
        <v>0</v>
      </c>
      <c r="S40" s="644">
        <f>ROUND(D40*R40,2)</f>
        <v>0</v>
      </c>
      <c r="T40" s="211">
        <f>F40+N40+H40+L40+R40</f>
        <v>0.14500000000000002</v>
      </c>
      <c r="U40" s="645">
        <f>M40+I40+O40+G40+S40+Q40+K40</f>
        <v>12225</v>
      </c>
      <c r="V40" s="617"/>
      <c r="Y40" s="661"/>
      <c r="Z40" s="662"/>
      <c r="AA40" s="663"/>
    </row>
    <row r="41" spans="1:27" s="618" customFormat="1" ht="12" customHeight="1" x14ac:dyDescent="0.25">
      <c r="A41" s="894"/>
      <c r="B41" s="641" t="s">
        <v>184</v>
      </c>
      <c r="C41" s="426">
        <v>55000</v>
      </c>
      <c r="D41" s="427">
        <v>55000</v>
      </c>
      <c r="E41" s="426"/>
      <c r="F41" s="642">
        <v>0.05</v>
      </c>
      <c r="G41" s="643">
        <f>ROUND(D41*F41,2)</f>
        <v>2750</v>
      </c>
      <c r="H41" s="642">
        <v>0.03</v>
      </c>
      <c r="I41" s="644">
        <f>ROUND(D41*H41,2)</f>
        <v>1650</v>
      </c>
      <c r="J41" s="642">
        <v>0.03</v>
      </c>
      <c r="K41" s="644">
        <f>ROUND(F41*J41,2)</f>
        <v>0</v>
      </c>
      <c r="L41" s="642">
        <v>0.04</v>
      </c>
      <c r="M41" s="644">
        <f>ROUND(D41*L41,2)</f>
        <v>2200</v>
      </c>
      <c r="N41" s="685">
        <v>2.5000000000000001E-2</v>
      </c>
      <c r="O41" s="644">
        <f>ROUND(D41*N41,2)</f>
        <v>1375</v>
      </c>
      <c r="P41" s="429">
        <v>1.7999999999999999E-2</v>
      </c>
      <c r="Q41" s="644">
        <f>D41*P41</f>
        <v>989.99999999999989</v>
      </c>
      <c r="R41" s="429">
        <v>0</v>
      </c>
      <c r="S41" s="644">
        <f>ROUND(D41*R41,2)</f>
        <v>0</v>
      </c>
      <c r="T41" s="211">
        <f>F41+N41+H41+L41+R41</f>
        <v>0.14500000000000002</v>
      </c>
      <c r="U41" s="645">
        <f t="shared" ref="U41:U42" si="16">M41+I41+O41+G41+S41+Q41+K41</f>
        <v>8965</v>
      </c>
      <c r="V41" s="617"/>
      <c r="Y41" s="661"/>
      <c r="Z41" s="662"/>
      <c r="AA41" s="663"/>
    </row>
    <row r="42" spans="1:27" s="618" customFormat="1" ht="12" customHeight="1" x14ac:dyDescent="0.25">
      <c r="A42" s="894"/>
      <c r="B42" s="27"/>
      <c r="C42" s="116"/>
      <c r="D42" s="199"/>
      <c r="E42" s="646">
        <f t="shared" ref="E42:E43" si="17">C42-D42</f>
        <v>0</v>
      </c>
      <c r="F42" s="39">
        <v>0</v>
      </c>
      <c r="G42" s="648">
        <f t="shared" ref="G42:G43" si="18">ROUND(D42*F42,2)</f>
        <v>0</v>
      </c>
      <c r="H42" s="39">
        <v>0</v>
      </c>
      <c r="I42" s="649">
        <f t="shared" ref="I42:I43" si="19">ROUND(D42*H42,2)</f>
        <v>0</v>
      </c>
      <c r="J42" s="39">
        <v>0</v>
      </c>
      <c r="K42" s="650">
        <f t="shared" ref="K42:K43" si="20">ROUND(F42*J42,2)</f>
        <v>0</v>
      </c>
      <c r="L42" s="39">
        <v>0</v>
      </c>
      <c r="M42" s="651">
        <f t="shared" ref="M42:M43" si="21">ROUND(D42*L42,2)</f>
        <v>0</v>
      </c>
      <c r="N42" s="39">
        <v>0</v>
      </c>
      <c r="O42" s="652">
        <f t="shared" ref="O42:O43" si="22">ROUND(D42*N42,2)</f>
        <v>0</v>
      </c>
      <c r="P42" s="76">
        <v>0</v>
      </c>
      <c r="Q42" s="654">
        <f>ROUND(D42*P42,2)</f>
        <v>0</v>
      </c>
      <c r="R42" s="653">
        <v>0</v>
      </c>
      <c r="S42" s="655">
        <f>ROUND(D42*R42,2)</f>
        <v>0</v>
      </c>
      <c r="T42" s="114">
        <f t="shared" ref="T42" si="23">F42+N42+H42+L42+R42+P42+J42</f>
        <v>0</v>
      </c>
      <c r="U42" s="656">
        <f t="shared" si="16"/>
        <v>0</v>
      </c>
      <c r="V42" s="617"/>
      <c r="Y42" s="686" t="s">
        <v>494</v>
      </c>
      <c r="Z42" s="662"/>
      <c r="AA42" s="663"/>
    </row>
    <row r="43" spans="1:27" s="618" customFormat="1" ht="12" customHeight="1" x14ac:dyDescent="0.25">
      <c r="A43" s="894"/>
      <c r="B43" s="27"/>
      <c r="C43" s="27"/>
      <c r="D43" s="200"/>
      <c r="E43" s="646">
        <f t="shared" si="17"/>
        <v>0</v>
      </c>
      <c r="F43" s="39">
        <v>0</v>
      </c>
      <c r="G43" s="648">
        <f t="shared" si="18"/>
        <v>0</v>
      </c>
      <c r="H43" s="39">
        <v>0</v>
      </c>
      <c r="I43" s="649">
        <f t="shared" si="19"/>
        <v>0</v>
      </c>
      <c r="J43" s="39">
        <v>0</v>
      </c>
      <c r="K43" s="650">
        <f t="shared" si="20"/>
        <v>0</v>
      </c>
      <c r="L43" s="39">
        <v>0</v>
      </c>
      <c r="M43" s="651">
        <f t="shared" si="21"/>
        <v>0</v>
      </c>
      <c r="N43" s="39">
        <v>0</v>
      </c>
      <c r="O43" s="652">
        <f t="shared" si="22"/>
        <v>0</v>
      </c>
      <c r="P43" s="76">
        <v>0</v>
      </c>
      <c r="Q43" s="654">
        <f t="shared" ref="Q43:Q66" si="24">ROUND(D43*P43,2)</f>
        <v>0</v>
      </c>
      <c r="R43" s="653">
        <v>0</v>
      </c>
      <c r="S43" s="655">
        <f t="shared" ref="S43:S66" si="25">ROUND(D43*R43,2)</f>
        <v>0</v>
      </c>
      <c r="T43" s="114">
        <f t="shared" ref="T43:T66" si="26">F43+N43+H43+L43+R43+P43+J43</f>
        <v>0</v>
      </c>
      <c r="U43" s="656">
        <f t="shared" ref="U43:U66" si="27">M43+I43+O43+G43+S43+Q43+K43</f>
        <v>0</v>
      </c>
      <c r="V43" s="617"/>
      <c r="Y43" s="661" t="s">
        <v>234</v>
      </c>
      <c r="Z43" s="662" t="s">
        <v>428</v>
      </c>
      <c r="AA43" s="663"/>
    </row>
    <row r="44" spans="1:27" s="618" customFormat="1" ht="12" customHeight="1" x14ac:dyDescent="0.25">
      <c r="A44" s="894"/>
      <c r="B44" s="27"/>
      <c r="C44" s="137"/>
      <c r="D44" s="201"/>
      <c r="E44" s="657">
        <f>C44-D44</f>
        <v>0</v>
      </c>
      <c r="F44" s="39">
        <v>0</v>
      </c>
      <c r="G44" s="648">
        <f>ROUND(D44*F44,2)</f>
        <v>0</v>
      </c>
      <c r="H44" s="39">
        <v>0</v>
      </c>
      <c r="I44" s="649">
        <f>ROUND(D44*H44,2)</f>
        <v>0</v>
      </c>
      <c r="J44" s="39">
        <v>0</v>
      </c>
      <c r="K44" s="650">
        <f>ROUND(F44*J44,2)</f>
        <v>0</v>
      </c>
      <c r="L44" s="39">
        <v>0</v>
      </c>
      <c r="M44" s="651">
        <f>ROUND(D44*L44,2)</f>
        <v>0</v>
      </c>
      <c r="N44" s="39">
        <v>0</v>
      </c>
      <c r="O44" s="652">
        <f>ROUND(D44*N44,2)</f>
        <v>0</v>
      </c>
      <c r="P44" s="39">
        <v>0</v>
      </c>
      <c r="Q44" s="654">
        <f>ROUND(D44*P44,2)</f>
        <v>0</v>
      </c>
      <c r="R44" s="647">
        <v>0</v>
      </c>
      <c r="S44" s="655">
        <f t="shared" si="25"/>
        <v>0</v>
      </c>
      <c r="T44" s="114">
        <f t="shared" si="26"/>
        <v>0</v>
      </c>
      <c r="U44" s="656">
        <f t="shared" si="27"/>
        <v>0</v>
      </c>
      <c r="V44" s="617"/>
      <c r="Y44" s="661" t="s">
        <v>234</v>
      </c>
      <c r="Z44" s="662" t="s">
        <v>429</v>
      </c>
      <c r="AA44" s="663"/>
    </row>
    <row r="45" spans="1:27" s="618" customFormat="1" ht="12" customHeight="1" x14ac:dyDescent="0.25">
      <c r="A45" s="894"/>
      <c r="B45" s="27"/>
      <c r="C45" s="137"/>
      <c r="D45" s="201"/>
      <c r="E45" s="657">
        <f t="shared" ref="E45:E65" si="28">C45-D45</f>
        <v>0</v>
      </c>
      <c r="F45" s="39">
        <v>0</v>
      </c>
      <c r="G45" s="648">
        <f t="shared" ref="G45:G66" si="29">ROUND(D45*F45,2)</f>
        <v>0</v>
      </c>
      <c r="H45" s="39">
        <v>0</v>
      </c>
      <c r="I45" s="649">
        <f t="shared" ref="I45:I66" si="30">ROUND(D45*H45,2)</f>
        <v>0</v>
      </c>
      <c r="J45" s="39">
        <v>0</v>
      </c>
      <c r="K45" s="650">
        <f t="shared" ref="K45:K66" si="31">ROUND(F45*J45,2)</f>
        <v>0</v>
      </c>
      <c r="L45" s="39">
        <v>0</v>
      </c>
      <c r="M45" s="651">
        <f t="shared" ref="M45:M66" si="32">ROUND(D45*L45,2)</f>
        <v>0</v>
      </c>
      <c r="N45" s="39">
        <v>0</v>
      </c>
      <c r="O45" s="652">
        <f t="shared" ref="O45:O66" si="33">ROUND(D45*N45,2)</f>
        <v>0</v>
      </c>
      <c r="P45" s="39">
        <v>0</v>
      </c>
      <c r="Q45" s="654">
        <f t="shared" si="24"/>
        <v>0</v>
      </c>
      <c r="R45" s="647">
        <v>0</v>
      </c>
      <c r="S45" s="655">
        <f t="shared" si="25"/>
        <v>0</v>
      </c>
      <c r="T45" s="114">
        <f t="shared" si="26"/>
        <v>0</v>
      </c>
      <c r="U45" s="656">
        <f t="shared" si="27"/>
        <v>0</v>
      </c>
      <c r="V45" s="617"/>
      <c r="Y45" s="661" t="s">
        <v>234</v>
      </c>
      <c r="Z45" s="662" t="s">
        <v>430</v>
      </c>
      <c r="AA45" s="663"/>
    </row>
    <row r="46" spans="1:27" s="618" customFormat="1" ht="12" customHeight="1" x14ac:dyDescent="0.25">
      <c r="A46" s="894"/>
      <c r="B46" s="27"/>
      <c r="C46" s="137"/>
      <c r="D46" s="201"/>
      <c r="E46" s="657">
        <f t="shared" si="28"/>
        <v>0</v>
      </c>
      <c r="F46" s="39">
        <v>0</v>
      </c>
      <c r="G46" s="648">
        <f t="shared" si="29"/>
        <v>0</v>
      </c>
      <c r="H46" s="39">
        <v>0</v>
      </c>
      <c r="I46" s="649">
        <f t="shared" si="30"/>
        <v>0</v>
      </c>
      <c r="J46" s="39">
        <v>0</v>
      </c>
      <c r="K46" s="650">
        <f t="shared" si="31"/>
        <v>0</v>
      </c>
      <c r="L46" s="39">
        <v>0</v>
      </c>
      <c r="M46" s="651">
        <f t="shared" si="32"/>
        <v>0</v>
      </c>
      <c r="N46" s="39">
        <v>0</v>
      </c>
      <c r="O46" s="652">
        <f t="shared" si="33"/>
        <v>0</v>
      </c>
      <c r="P46" s="39">
        <v>0</v>
      </c>
      <c r="Q46" s="654">
        <f t="shared" si="24"/>
        <v>0</v>
      </c>
      <c r="R46" s="647">
        <v>0</v>
      </c>
      <c r="S46" s="655">
        <f t="shared" si="25"/>
        <v>0</v>
      </c>
      <c r="T46" s="114">
        <f t="shared" si="26"/>
        <v>0</v>
      </c>
      <c r="U46" s="656">
        <f t="shared" si="27"/>
        <v>0</v>
      </c>
      <c r="V46" s="617"/>
      <c r="Y46" s="661" t="s">
        <v>234</v>
      </c>
      <c r="Z46" s="662" t="s">
        <v>495</v>
      </c>
      <c r="AA46" s="663"/>
    </row>
    <row r="47" spans="1:27" s="618" customFormat="1" ht="12" customHeight="1" x14ac:dyDescent="0.25">
      <c r="A47" s="894"/>
      <c r="B47" s="27"/>
      <c r="C47" s="137"/>
      <c r="D47" s="201"/>
      <c r="E47" s="657">
        <f t="shared" si="28"/>
        <v>0</v>
      </c>
      <c r="F47" s="39">
        <v>0</v>
      </c>
      <c r="G47" s="648">
        <f t="shared" si="29"/>
        <v>0</v>
      </c>
      <c r="H47" s="39">
        <v>0</v>
      </c>
      <c r="I47" s="649">
        <f t="shared" si="30"/>
        <v>0</v>
      </c>
      <c r="J47" s="39">
        <v>0</v>
      </c>
      <c r="K47" s="650">
        <f t="shared" si="31"/>
        <v>0</v>
      </c>
      <c r="L47" s="39">
        <v>0</v>
      </c>
      <c r="M47" s="651">
        <f t="shared" si="32"/>
        <v>0</v>
      </c>
      <c r="N47" s="39">
        <v>0</v>
      </c>
      <c r="O47" s="652">
        <f t="shared" si="33"/>
        <v>0</v>
      </c>
      <c r="P47" s="39">
        <v>0</v>
      </c>
      <c r="Q47" s="654">
        <f t="shared" si="24"/>
        <v>0</v>
      </c>
      <c r="R47" s="647">
        <v>0</v>
      </c>
      <c r="S47" s="655">
        <f t="shared" si="25"/>
        <v>0</v>
      </c>
      <c r="T47" s="114">
        <f t="shared" si="26"/>
        <v>0</v>
      </c>
      <c r="U47" s="656">
        <f t="shared" si="27"/>
        <v>0</v>
      </c>
      <c r="V47" s="617"/>
      <c r="Y47" s="661" t="s">
        <v>234</v>
      </c>
      <c r="Z47" s="891" t="s">
        <v>570</v>
      </c>
      <c r="AA47" s="892"/>
    </row>
    <row r="48" spans="1:27" s="618" customFormat="1" ht="12" customHeight="1" x14ac:dyDescent="0.25">
      <c r="A48" s="894"/>
      <c r="B48" s="27"/>
      <c r="C48" s="137"/>
      <c r="D48" s="201"/>
      <c r="E48" s="657">
        <f t="shared" si="28"/>
        <v>0</v>
      </c>
      <c r="F48" s="39">
        <v>0</v>
      </c>
      <c r="G48" s="648">
        <f t="shared" si="29"/>
        <v>0</v>
      </c>
      <c r="H48" s="39">
        <v>0</v>
      </c>
      <c r="I48" s="649">
        <f t="shared" si="30"/>
        <v>0</v>
      </c>
      <c r="J48" s="39">
        <v>0</v>
      </c>
      <c r="K48" s="650">
        <f t="shared" si="31"/>
        <v>0</v>
      </c>
      <c r="L48" s="39">
        <v>0</v>
      </c>
      <c r="M48" s="651">
        <f t="shared" si="32"/>
        <v>0</v>
      </c>
      <c r="N48" s="39">
        <v>0</v>
      </c>
      <c r="O48" s="652">
        <f t="shared" si="33"/>
        <v>0</v>
      </c>
      <c r="P48" s="39">
        <v>0</v>
      </c>
      <c r="Q48" s="654">
        <f t="shared" si="24"/>
        <v>0</v>
      </c>
      <c r="R48" s="647">
        <v>0</v>
      </c>
      <c r="S48" s="655">
        <f t="shared" si="25"/>
        <v>0</v>
      </c>
      <c r="T48" s="114">
        <f t="shared" si="26"/>
        <v>0</v>
      </c>
      <c r="U48" s="656">
        <f t="shared" si="27"/>
        <v>0</v>
      </c>
      <c r="V48" s="617"/>
      <c r="Y48" s="661"/>
      <c r="Z48" s="891"/>
      <c r="AA48" s="892"/>
    </row>
    <row r="49" spans="1:27" s="618" customFormat="1" ht="12" customHeight="1" x14ac:dyDescent="0.25">
      <c r="A49" s="894"/>
      <c r="B49" s="27"/>
      <c r="C49" s="137"/>
      <c r="D49" s="201"/>
      <c r="E49" s="657">
        <f t="shared" si="28"/>
        <v>0</v>
      </c>
      <c r="F49" s="39">
        <v>0</v>
      </c>
      <c r="G49" s="648">
        <f t="shared" si="29"/>
        <v>0</v>
      </c>
      <c r="H49" s="39">
        <v>0</v>
      </c>
      <c r="I49" s="649">
        <f t="shared" si="30"/>
        <v>0</v>
      </c>
      <c r="J49" s="39">
        <v>0</v>
      </c>
      <c r="K49" s="650">
        <f t="shared" si="31"/>
        <v>0</v>
      </c>
      <c r="L49" s="39">
        <v>0</v>
      </c>
      <c r="M49" s="651">
        <f t="shared" si="32"/>
        <v>0</v>
      </c>
      <c r="N49" s="39">
        <v>0</v>
      </c>
      <c r="O49" s="652">
        <f t="shared" si="33"/>
        <v>0</v>
      </c>
      <c r="P49" s="39">
        <v>0</v>
      </c>
      <c r="Q49" s="654">
        <f t="shared" si="24"/>
        <v>0</v>
      </c>
      <c r="R49" s="647">
        <v>0</v>
      </c>
      <c r="S49" s="655">
        <f t="shared" si="25"/>
        <v>0</v>
      </c>
      <c r="T49" s="114">
        <f t="shared" si="26"/>
        <v>0</v>
      </c>
      <c r="U49" s="656">
        <f t="shared" si="27"/>
        <v>0</v>
      </c>
      <c r="V49" s="617"/>
      <c r="Y49" s="687"/>
      <c r="Z49" s="891"/>
      <c r="AA49" s="892"/>
    </row>
    <row r="50" spans="1:27" s="618" customFormat="1" ht="12" customHeight="1" x14ac:dyDescent="0.25">
      <c r="A50" s="894"/>
      <c r="B50" s="27"/>
      <c r="C50" s="137"/>
      <c r="D50" s="201"/>
      <c r="E50" s="657">
        <f t="shared" si="28"/>
        <v>0</v>
      </c>
      <c r="F50" s="39">
        <v>0</v>
      </c>
      <c r="G50" s="648">
        <f t="shared" si="29"/>
        <v>0</v>
      </c>
      <c r="H50" s="39">
        <v>0</v>
      </c>
      <c r="I50" s="649">
        <f t="shared" si="30"/>
        <v>0</v>
      </c>
      <c r="J50" s="39">
        <v>0</v>
      </c>
      <c r="K50" s="650">
        <f t="shared" si="31"/>
        <v>0</v>
      </c>
      <c r="L50" s="39">
        <v>0</v>
      </c>
      <c r="M50" s="651">
        <f t="shared" si="32"/>
        <v>0</v>
      </c>
      <c r="N50" s="39">
        <v>0</v>
      </c>
      <c r="O50" s="652">
        <f t="shared" si="33"/>
        <v>0</v>
      </c>
      <c r="P50" s="39">
        <v>0</v>
      </c>
      <c r="Q50" s="654">
        <f t="shared" si="24"/>
        <v>0</v>
      </c>
      <c r="R50" s="647">
        <v>0</v>
      </c>
      <c r="S50" s="655">
        <f t="shared" si="25"/>
        <v>0</v>
      </c>
      <c r="T50" s="114">
        <f t="shared" si="26"/>
        <v>0</v>
      </c>
      <c r="U50" s="656">
        <f t="shared" si="27"/>
        <v>0</v>
      </c>
      <c r="V50" s="617"/>
      <c r="Y50" s="687"/>
      <c r="Z50" s="688"/>
      <c r="AA50" s="663"/>
    </row>
    <row r="51" spans="1:27" s="618" customFormat="1" ht="12" customHeight="1" x14ac:dyDescent="0.25">
      <c r="A51" s="894"/>
      <c r="B51" s="27"/>
      <c r="C51" s="137"/>
      <c r="D51" s="201"/>
      <c r="E51" s="657">
        <f t="shared" si="28"/>
        <v>0</v>
      </c>
      <c r="F51" s="39">
        <v>0</v>
      </c>
      <c r="G51" s="648">
        <f t="shared" si="29"/>
        <v>0</v>
      </c>
      <c r="H51" s="39">
        <v>0</v>
      </c>
      <c r="I51" s="649">
        <f t="shared" si="30"/>
        <v>0</v>
      </c>
      <c r="J51" s="39">
        <v>0</v>
      </c>
      <c r="K51" s="650">
        <f t="shared" si="31"/>
        <v>0</v>
      </c>
      <c r="L51" s="39">
        <v>0</v>
      </c>
      <c r="M51" s="651">
        <f t="shared" si="32"/>
        <v>0</v>
      </c>
      <c r="N51" s="39">
        <v>0</v>
      </c>
      <c r="O51" s="652">
        <f t="shared" si="33"/>
        <v>0</v>
      </c>
      <c r="P51" s="39">
        <v>0</v>
      </c>
      <c r="Q51" s="654">
        <f t="shared" si="24"/>
        <v>0</v>
      </c>
      <c r="R51" s="647">
        <v>0</v>
      </c>
      <c r="S51" s="655">
        <f t="shared" si="25"/>
        <v>0</v>
      </c>
      <c r="T51" s="114">
        <f t="shared" si="26"/>
        <v>0</v>
      </c>
      <c r="U51" s="656">
        <f t="shared" si="27"/>
        <v>0</v>
      </c>
      <c r="V51" s="617"/>
      <c r="Y51" s="687"/>
      <c r="Z51" s="689"/>
      <c r="AA51" s="663"/>
    </row>
    <row r="52" spans="1:27" s="618" customFormat="1" ht="12" customHeight="1" x14ac:dyDescent="0.25">
      <c r="A52" s="894"/>
      <c r="B52" s="27"/>
      <c r="C52" s="137"/>
      <c r="D52" s="201"/>
      <c r="E52" s="657">
        <f t="shared" si="28"/>
        <v>0</v>
      </c>
      <c r="F52" s="39">
        <v>0</v>
      </c>
      <c r="G52" s="648">
        <f t="shared" si="29"/>
        <v>0</v>
      </c>
      <c r="H52" s="39">
        <v>0</v>
      </c>
      <c r="I52" s="649">
        <f t="shared" si="30"/>
        <v>0</v>
      </c>
      <c r="J52" s="39">
        <v>0</v>
      </c>
      <c r="K52" s="650">
        <f t="shared" si="31"/>
        <v>0</v>
      </c>
      <c r="L52" s="39">
        <v>0</v>
      </c>
      <c r="M52" s="651">
        <f t="shared" si="32"/>
        <v>0</v>
      </c>
      <c r="N52" s="39">
        <v>0</v>
      </c>
      <c r="O52" s="652">
        <f t="shared" si="33"/>
        <v>0</v>
      </c>
      <c r="P52" s="39">
        <v>0</v>
      </c>
      <c r="Q52" s="654">
        <f t="shared" si="24"/>
        <v>0</v>
      </c>
      <c r="R52" s="647">
        <v>0</v>
      </c>
      <c r="S52" s="655">
        <f t="shared" si="25"/>
        <v>0</v>
      </c>
      <c r="T52" s="114">
        <f t="shared" si="26"/>
        <v>0</v>
      </c>
      <c r="U52" s="656">
        <f t="shared" si="27"/>
        <v>0</v>
      </c>
      <c r="V52" s="617"/>
      <c r="Y52" s="687"/>
      <c r="Z52" s="689"/>
      <c r="AA52" s="663"/>
    </row>
    <row r="53" spans="1:27" s="618" customFormat="1" ht="12" customHeight="1" x14ac:dyDescent="0.25">
      <c r="A53" s="894"/>
      <c r="B53" s="27"/>
      <c r="C53" s="137"/>
      <c r="D53" s="201"/>
      <c r="E53" s="657">
        <f t="shared" si="28"/>
        <v>0</v>
      </c>
      <c r="F53" s="39">
        <v>0</v>
      </c>
      <c r="G53" s="648">
        <f t="shared" si="29"/>
        <v>0</v>
      </c>
      <c r="H53" s="39">
        <v>0</v>
      </c>
      <c r="I53" s="649">
        <f t="shared" si="30"/>
        <v>0</v>
      </c>
      <c r="J53" s="39">
        <v>0</v>
      </c>
      <c r="K53" s="650">
        <f t="shared" si="31"/>
        <v>0</v>
      </c>
      <c r="L53" s="39">
        <v>0</v>
      </c>
      <c r="M53" s="651">
        <f t="shared" si="32"/>
        <v>0</v>
      </c>
      <c r="N53" s="39">
        <v>0</v>
      </c>
      <c r="O53" s="652">
        <f t="shared" si="33"/>
        <v>0</v>
      </c>
      <c r="P53" s="76">
        <v>0</v>
      </c>
      <c r="Q53" s="654">
        <f t="shared" si="24"/>
        <v>0</v>
      </c>
      <c r="R53" s="647">
        <v>0</v>
      </c>
      <c r="S53" s="655">
        <f t="shared" si="25"/>
        <v>0</v>
      </c>
      <c r="T53" s="114">
        <f t="shared" si="26"/>
        <v>0</v>
      </c>
      <c r="U53" s="656">
        <f t="shared" si="27"/>
        <v>0</v>
      </c>
      <c r="V53" s="617"/>
      <c r="Y53" s="687"/>
      <c r="Z53" s="689"/>
      <c r="AA53" s="663"/>
    </row>
    <row r="54" spans="1:27" s="618" customFormat="1" ht="12" customHeight="1" x14ac:dyDescent="0.25">
      <c r="A54" s="894"/>
      <c r="B54" s="27"/>
      <c r="C54" s="137"/>
      <c r="D54" s="201"/>
      <c r="E54" s="657">
        <f t="shared" si="28"/>
        <v>0</v>
      </c>
      <c r="F54" s="39">
        <v>0</v>
      </c>
      <c r="G54" s="648">
        <f t="shared" si="29"/>
        <v>0</v>
      </c>
      <c r="H54" s="39">
        <v>0</v>
      </c>
      <c r="I54" s="649">
        <f t="shared" si="30"/>
        <v>0</v>
      </c>
      <c r="J54" s="39">
        <v>0</v>
      </c>
      <c r="K54" s="650">
        <f t="shared" si="31"/>
        <v>0</v>
      </c>
      <c r="L54" s="39">
        <v>0</v>
      </c>
      <c r="M54" s="651">
        <f t="shared" si="32"/>
        <v>0</v>
      </c>
      <c r="N54" s="39">
        <v>0</v>
      </c>
      <c r="O54" s="652">
        <f t="shared" si="33"/>
        <v>0</v>
      </c>
      <c r="P54" s="76">
        <v>0</v>
      </c>
      <c r="Q54" s="654">
        <f t="shared" si="24"/>
        <v>0</v>
      </c>
      <c r="R54" s="653">
        <v>0</v>
      </c>
      <c r="S54" s="655">
        <f t="shared" si="25"/>
        <v>0</v>
      </c>
      <c r="T54" s="114">
        <f t="shared" si="26"/>
        <v>0</v>
      </c>
      <c r="U54" s="656">
        <f t="shared" si="27"/>
        <v>0</v>
      </c>
      <c r="V54" s="617"/>
      <c r="Y54" s="687"/>
      <c r="Z54" s="689"/>
      <c r="AA54" s="663"/>
    </row>
    <row r="55" spans="1:27" s="618" customFormat="1" ht="12" customHeight="1" x14ac:dyDescent="0.25">
      <c r="A55" s="894"/>
      <c r="B55" s="27"/>
      <c r="C55" s="137"/>
      <c r="D55" s="201"/>
      <c r="E55" s="657">
        <f t="shared" si="28"/>
        <v>0</v>
      </c>
      <c r="F55" s="39">
        <v>0</v>
      </c>
      <c r="G55" s="648">
        <f t="shared" si="29"/>
        <v>0</v>
      </c>
      <c r="H55" s="39">
        <v>0</v>
      </c>
      <c r="I55" s="649">
        <f t="shared" si="30"/>
        <v>0</v>
      </c>
      <c r="J55" s="39">
        <v>0</v>
      </c>
      <c r="K55" s="650">
        <f t="shared" si="31"/>
        <v>0</v>
      </c>
      <c r="L55" s="39">
        <v>0</v>
      </c>
      <c r="M55" s="651">
        <f t="shared" si="32"/>
        <v>0</v>
      </c>
      <c r="N55" s="39">
        <v>0</v>
      </c>
      <c r="O55" s="652">
        <f t="shared" si="33"/>
        <v>0</v>
      </c>
      <c r="P55" s="76">
        <v>0</v>
      </c>
      <c r="Q55" s="654">
        <f t="shared" si="24"/>
        <v>0</v>
      </c>
      <c r="R55" s="653">
        <v>0</v>
      </c>
      <c r="S55" s="655">
        <f t="shared" si="25"/>
        <v>0</v>
      </c>
      <c r="T55" s="114">
        <f t="shared" si="26"/>
        <v>0</v>
      </c>
      <c r="U55" s="656">
        <f t="shared" si="27"/>
        <v>0</v>
      </c>
      <c r="V55" s="617"/>
      <c r="Y55" s="687"/>
      <c r="Z55" s="689"/>
      <c r="AA55" s="663"/>
    </row>
    <row r="56" spans="1:27" s="618" customFormat="1" ht="12" customHeight="1" x14ac:dyDescent="0.25">
      <c r="A56" s="894"/>
      <c r="B56" s="27"/>
      <c r="C56" s="137"/>
      <c r="D56" s="201"/>
      <c r="E56" s="657">
        <f t="shared" si="28"/>
        <v>0</v>
      </c>
      <c r="F56" s="39">
        <v>0</v>
      </c>
      <c r="G56" s="648">
        <f t="shared" si="29"/>
        <v>0</v>
      </c>
      <c r="H56" s="39">
        <v>0</v>
      </c>
      <c r="I56" s="649">
        <f t="shared" si="30"/>
        <v>0</v>
      </c>
      <c r="J56" s="39">
        <v>0</v>
      </c>
      <c r="K56" s="650">
        <f t="shared" si="31"/>
        <v>0</v>
      </c>
      <c r="L56" s="39">
        <v>0</v>
      </c>
      <c r="M56" s="651">
        <f t="shared" si="32"/>
        <v>0</v>
      </c>
      <c r="N56" s="39">
        <v>0</v>
      </c>
      <c r="O56" s="652">
        <f t="shared" si="33"/>
        <v>0</v>
      </c>
      <c r="P56" s="76">
        <v>0</v>
      </c>
      <c r="Q56" s="654">
        <f t="shared" si="24"/>
        <v>0</v>
      </c>
      <c r="R56" s="653">
        <v>0</v>
      </c>
      <c r="S56" s="655">
        <f t="shared" si="25"/>
        <v>0</v>
      </c>
      <c r="T56" s="114">
        <f t="shared" si="26"/>
        <v>0</v>
      </c>
      <c r="U56" s="656">
        <f t="shared" si="27"/>
        <v>0</v>
      </c>
      <c r="V56" s="617"/>
      <c r="Y56" s="687"/>
      <c r="Z56" s="689"/>
      <c r="AA56" s="663"/>
    </row>
    <row r="57" spans="1:27" s="618" customFormat="1" ht="12" customHeight="1" x14ac:dyDescent="0.25">
      <c r="A57" s="894"/>
      <c r="B57" s="27"/>
      <c r="C57" s="137"/>
      <c r="D57" s="201"/>
      <c r="E57" s="657">
        <f t="shared" si="28"/>
        <v>0</v>
      </c>
      <c r="F57" s="39">
        <v>0</v>
      </c>
      <c r="G57" s="648">
        <f t="shared" si="29"/>
        <v>0</v>
      </c>
      <c r="H57" s="39">
        <v>0</v>
      </c>
      <c r="I57" s="649">
        <f t="shared" si="30"/>
        <v>0</v>
      </c>
      <c r="J57" s="39">
        <v>0</v>
      </c>
      <c r="K57" s="650">
        <f t="shared" si="31"/>
        <v>0</v>
      </c>
      <c r="L57" s="39">
        <v>0</v>
      </c>
      <c r="M57" s="651">
        <f t="shared" si="32"/>
        <v>0</v>
      </c>
      <c r="N57" s="39">
        <v>0</v>
      </c>
      <c r="O57" s="652">
        <f t="shared" si="33"/>
        <v>0</v>
      </c>
      <c r="P57" s="76">
        <v>0</v>
      </c>
      <c r="Q57" s="654">
        <f t="shared" si="24"/>
        <v>0</v>
      </c>
      <c r="R57" s="653">
        <v>0</v>
      </c>
      <c r="S57" s="655">
        <f t="shared" si="25"/>
        <v>0</v>
      </c>
      <c r="T57" s="114">
        <f t="shared" si="26"/>
        <v>0</v>
      </c>
      <c r="U57" s="656">
        <f t="shared" si="27"/>
        <v>0</v>
      </c>
      <c r="V57" s="617"/>
      <c r="Y57" s="690"/>
      <c r="Z57" s="691"/>
      <c r="AA57" s="692"/>
    </row>
    <row r="58" spans="1:27" s="618" customFormat="1" ht="12" customHeight="1" thickBot="1" x14ac:dyDescent="0.25">
      <c r="A58" s="894"/>
      <c r="B58" s="27"/>
      <c r="C58" s="137"/>
      <c r="D58" s="201"/>
      <c r="E58" s="657">
        <f t="shared" si="28"/>
        <v>0</v>
      </c>
      <c r="F58" s="39">
        <v>0</v>
      </c>
      <c r="G58" s="648">
        <f t="shared" si="29"/>
        <v>0</v>
      </c>
      <c r="H58" s="39">
        <v>0</v>
      </c>
      <c r="I58" s="649">
        <f t="shared" si="30"/>
        <v>0</v>
      </c>
      <c r="J58" s="39">
        <v>0</v>
      </c>
      <c r="K58" s="650">
        <f t="shared" si="31"/>
        <v>0</v>
      </c>
      <c r="L58" s="39">
        <v>0</v>
      </c>
      <c r="M58" s="651">
        <f t="shared" si="32"/>
        <v>0</v>
      </c>
      <c r="N58" s="39">
        <v>0</v>
      </c>
      <c r="O58" s="652">
        <f t="shared" si="33"/>
        <v>0</v>
      </c>
      <c r="P58" s="76">
        <v>0</v>
      </c>
      <c r="Q58" s="654">
        <f t="shared" si="24"/>
        <v>0</v>
      </c>
      <c r="R58" s="653">
        <v>0</v>
      </c>
      <c r="S58" s="655">
        <f t="shared" si="25"/>
        <v>0</v>
      </c>
      <c r="T58" s="114">
        <f t="shared" si="26"/>
        <v>0</v>
      </c>
      <c r="U58" s="656">
        <f t="shared" si="27"/>
        <v>0</v>
      </c>
      <c r="V58" s="617"/>
      <c r="Y58" s="693"/>
      <c r="Z58" s="694"/>
      <c r="AA58" s="695"/>
    </row>
    <row r="59" spans="1:27" s="618" customFormat="1" ht="12" customHeight="1" x14ac:dyDescent="0.2">
      <c r="A59" s="894"/>
      <c r="B59" s="27"/>
      <c r="C59" s="137"/>
      <c r="D59" s="201"/>
      <c r="E59" s="657">
        <f t="shared" si="28"/>
        <v>0</v>
      </c>
      <c r="F59" s="39">
        <v>0</v>
      </c>
      <c r="G59" s="648">
        <f t="shared" si="29"/>
        <v>0</v>
      </c>
      <c r="H59" s="39">
        <v>0</v>
      </c>
      <c r="I59" s="649">
        <f t="shared" si="30"/>
        <v>0</v>
      </c>
      <c r="J59" s="39">
        <v>0</v>
      </c>
      <c r="K59" s="650">
        <f t="shared" si="31"/>
        <v>0</v>
      </c>
      <c r="L59" s="39">
        <v>0</v>
      </c>
      <c r="M59" s="651">
        <f t="shared" si="32"/>
        <v>0</v>
      </c>
      <c r="N59" s="39">
        <v>0</v>
      </c>
      <c r="O59" s="652">
        <f t="shared" si="33"/>
        <v>0</v>
      </c>
      <c r="P59" s="76">
        <v>0</v>
      </c>
      <c r="Q59" s="654">
        <f t="shared" si="24"/>
        <v>0</v>
      </c>
      <c r="R59" s="653">
        <v>0</v>
      </c>
      <c r="S59" s="655">
        <f t="shared" si="25"/>
        <v>0</v>
      </c>
      <c r="T59" s="114">
        <f t="shared" si="26"/>
        <v>0</v>
      </c>
      <c r="U59" s="656">
        <f t="shared" si="27"/>
        <v>0</v>
      </c>
      <c r="V59" s="617"/>
    </row>
    <row r="60" spans="1:27" s="618" customFormat="1" ht="12" customHeight="1" x14ac:dyDescent="0.2">
      <c r="A60" s="894"/>
      <c r="B60" s="27"/>
      <c r="C60" s="137"/>
      <c r="D60" s="201"/>
      <c r="E60" s="657">
        <f t="shared" si="28"/>
        <v>0</v>
      </c>
      <c r="F60" s="39">
        <v>0</v>
      </c>
      <c r="G60" s="648">
        <f t="shared" si="29"/>
        <v>0</v>
      </c>
      <c r="H60" s="39">
        <v>0</v>
      </c>
      <c r="I60" s="649">
        <f t="shared" si="30"/>
        <v>0</v>
      </c>
      <c r="J60" s="39">
        <v>0</v>
      </c>
      <c r="K60" s="650">
        <f t="shared" si="31"/>
        <v>0</v>
      </c>
      <c r="L60" s="39">
        <v>0</v>
      </c>
      <c r="M60" s="651">
        <f t="shared" si="32"/>
        <v>0</v>
      </c>
      <c r="N60" s="39">
        <v>0</v>
      </c>
      <c r="O60" s="652">
        <f t="shared" si="33"/>
        <v>0</v>
      </c>
      <c r="P60" s="76">
        <v>0</v>
      </c>
      <c r="Q60" s="654">
        <f t="shared" si="24"/>
        <v>0</v>
      </c>
      <c r="R60" s="653">
        <v>0</v>
      </c>
      <c r="S60" s="655">
        <f t="shared" si="25"/>
        <v>0</v>
      </c>
      <c r="T60" s="114">
        <f t="shared" si="26"/>
        <v>0</v>
      </c>
      <c r="U60" s="656">
        <f t="shared" si="27"/>
        <v>0</v>
      </c>
      <c r="V60" s="617"/>
    </row>
    <row r="61" spans="1:27" s="618" customFormat="1" ht="12" customHeight="1" x14ac:dyDescent="0.2">
      <c r="A61" s="894"/>
      <c r="B61" s="27"/>
      <c r="C61" s="137"/>
      <c r="D61" s="201"/>
      <c r="E61" s="657">
        <f t="shared" si="28"/>
        <v>0</v>
      </c>
      <c r="F61" s="39">
        <v>0</v>
      </c>
      <c r="G61" s="648">
        <f t="shared" si="29"/>
        <v>0</v>
      </c>
      <c r="H61" s="39">
        <v>0</v>
      </c>
      <c r="I61" s="649">
        <f t="shared" si="30"/>
        <v>0</v>
      </c>
      <c r="J61" s="39">
        <v>0</v>
      </c>
      <c r="K61" s="650">
        <f t="shared" si="31"/>
        <v>0</v>
      </c>
      <c r="L61" s="39">
        <v>0</v>
      </c>
      <c r="M61" s="651">
        <f t="shared" si="32"/>
        <v>0</v>
      </c>
      <c r="N61" s="39">
        <v>0</v>
      </c>
      <c r="O61" s="652">
        <f t="shared" si="33"/>
        <v>0</v>
      </c>
      <c r="P61" s="76">
        <v>0</v>
      </c>
      <c r="Q61" s="654">
        <f t="shared" si="24"/>
        <v>0</v>
      </c>
      <c r="R61" s="653">
        <v>0</v>
      </c>
      <c r="S61" s="655">
        <f t="shared" si="25"/>
        <v>0</v>
      </c>
      <c r="T61" s="114">
        <f t="shared" si="26"/>
        <v>0</v>
      </c>
      <c r="U61" s="656">
        <f t="shared" si="27"/>
        <v>0</v>
      </c>
      <c r="V61" s="617"/>
    </row>
    <row r="62" spans="1:27" s="618" customFormat="1" ht="12" customHeight="1" x14ac:dyDescent="0.2">
      <c r="A62" s="894"/>
      <c r="B62" s="27"/>
      <c r="C62" s="137"/>
      <c r="D62" s="201"/>
      <c r="E62" s="657">
        <f t="shared" si="28"/>
        <v>0</v>
      </c>
      <c r="F62" s="39">
        <v>0</v>
      </c>
      <c r="G62" s="648">
        <f t="shared" si="29"/>
        <v>0</v>
      </c>
      <c r="H62" s="39">
        <v>0</v>
      </c>
      <c r="I62" s="649">
        <f t="shared" si="30"/>
        <v>0</v>
      </c>
      <c r="J62" s="39">
        <v>0</v>
      </c>
      <c r="K62" s="650">
        <f t="shared" si="31"/>
        <v>0</v>
      </c>
      <c r="L62" s="39">
        <v>0</v>
      </c>
      <c r="M62" s="651">
        <f t="shared" si="32"/>
        <v>0</v>
      </c>
      <c r="N62" s="39">
        <v>0</v>
      </c>
      <c r="O62" s="652">
        <f t="shared" si="33"/>
        <v>0</v>
      </c>
      <c r="P62" s="76">
        <v>0</v>
      </c>
      <c r="Q62" s="654">
        <f t="shared" si="24"/>
        <v>0</v>
      </c>
      <c r="R62" s="653">
        <v>0</v>
      </c>
      <c r="S62" s="655">
        <f t="shared" si="25"/>
        <v>0</v>
      </c>
      <c r="T62" s="114">
        <f t="shared" si="26"/>
        <v>0</v>
      </c>
      <c r="U62" s="656">
        <f t="shared" si="27"/>
        <v>0</v>
      </c>
      <c r="V62" s="617"/>
    </row>
    <row r="63" spans="1:27" s="618" customFormat="1" ht="12" customHeight="1" x14ac:dyDescent="0.2">
      <c r="A63" s="894"/>
      <c r="B63" s="27"/>
      <c r="C63" s="137"/>
      <c r="D63" s="201"/>
      <c r="E63" s="657">
        <f t="shared" si="28"/>
        <v>0</v>
      </c>
      <c r="F63" s="39">
        <v>0</v>
      </c>
      <c r="G63" s="648">
        <f t="shared" si="29"/>
        <v>0</v>
      </c>
      <c r="H63" s="39">
        <v>0</v>
      </c>
      <c r="I63" s="649">
        <f t="shared" si="30"/>
        <v>0</v>
      </c>
      <c r="J63" s="39">
        <v>0</v>
      </c>
      <c r="K63" s="650">
        <f t="shared" si="31"/>
        <v>0</v>
      </c>
      <c r="L63" s="39">
        <v>0</v>
      </c>
      <c r="M63" s="651">
        <f t="shared" si="32"/>
        <v>0</v>
      </c>
      <c r="N63" s="39">
        <v>0</v>
      </c>
      <c r="O63" s="652">
        <f t="shared" si="33"/>
        <v>0</v>
      </c>
      <c r="P63" s="76">
        <v>0</v>
      </c>
      <c r="Q63" s="654">
        <f t="shared" si="24"/>
        <v>0</v>
      </c>
      <c r="R63" s="653">
        <v>0</v>
      </c>
      <c r="S63" s="655">
        <f t="shared" si="25"/>
        <v>0</v>
      </c>
      <c r="T63" s="114">
        <f t="shared" si="26"/>
        <v>0</v>
      </c>
      <c r="U63" s="656">
        <f t="shared" si="27"/>
        <v>0</v>
      </c>
      <c r="V63" s="617"/>
    </row>
    <row r="64" spans="1:27" s="618" customFormat="1" ht="12" customHeight="1" x14ac:dyDescent="0.2">
      <c r="A64" s="894"/>
      <c r="B64" s="27"/>
      <c r="C64" s="137"/>
      <c r="D64" s="201"/>
      <c r="E64" s="657">
        <f t="shared" si="28"/>
        <v>0</v>
      </c>
      <c r="F64" s="39">
        <v>0</v>
      </c>
      <c r="G64" s="648">
        <f t="shared" si="29"/>
        <v>0</v>
      </c>
      <c r="H64" s="39">
        <v>0</v>
      </c>
      <c r="I64" s="649">
        <f t="shared" si="30"/>
        <v>0</v>
      </c>
      <c r="J64" s="39">
        <v>0</v>
      </c>
      <c r="K64" s="650">
        <f t="shared" si="31"/>
        <v>0</v>
      </c>
      <c r="L64" s="39">
        <v>0</v>
      </c>
      <c r="M64" s="651">
        <f t="shared" si="32"/>
        <v>0</v>
      </c>
      <c r="N64" s="39">
        <v>0</v>
      </c>
      <c r="O64" s="652">
        <f t="shared" si="33"/>
        <v>0</v>
      </c>
      <c r="P64" s="76">
        <v>0</v>
      </c>
      <c r="Q64" s="654">
        <f t="shared" si="24"/>
        <v>0</v>
      </c>
      <c r="R64" s="653">
        <v>0</v>
      </c>
      <c r="S64" s="655">
        <f t="shared" si="25"/>
        <v>0</v>
      </c>
      <c r="T64" s="114">
        <f t="shared" si="26"/>
        <v>0</v>
      </c>
      <c r="U64" s="656">
        <f t="shared" si="27"/>
        <v>0</v>
      </c>
      <c r="V64" s="617"/>
    </row>
    <row r="65" spans="1:31" s="618" customFormat="1" ht="12" customHeight="1" x14ac:dyDescent="0.2">
      <c r="A65" s="894"/>
      <c r="B65" s="474" t="s">
        <v>609</v>
      </c>
      <c r="C65" s="137"/>
      <c r="D65" s="201"/>
      <c r="E65" s="657">
        <f t="shared" si="28"/>
        <v>0</v>
      </c>
      <c r="F65" s="39">
        <v>0</v>
      </c>
      <c r="G65" s="648">
        <f t="shared" si="29"/>
        <v>0</v>
      </c>
      <c r="H65" s="39">
        <v>0</v>
      </c>
      <c r="I65" s="649">
        <f t="shared" si="30"/>
        <v>0</v>
      </c>
      <c r="J65" s="39">
        <v>0</v>
      </c>
      <c r="K65" s="650">
        <f t="shared" si="31"/>
        <v>0</v>
      </c>
      <c r="L65" s="39">
        <v>0</v>
      </c>
      <c r="M65" s="651">
        <f t="shared" si="32"/>
        <v>0</v>
      </c>
      <c r="N65" s="39">
        <v>0</v>
      </c>
      <c r="O65" s="652">
        <f t="shared" si="33"/>
        <v>0</v>
      </c>
      <c r="P65" s="76">
        <v>0</v>
      </c>
      <c r="Q65" s="654">
        <f t="shared" si="24"/>
        <v>0</v>
      </c>
      <c r="R65" s="653">
        <v>0</v>
      </c>
      <c r="S65" s="655">
        <f t="shared" si="25"/>
        <v>0</v>
      </c>
      <c r="T65" s="114">
        <f t="shared" si="26"/>
        <v>0</v>
      </c>
      <c r="U65" s="656">
        <f t="shared" si="27"/>
        <v>0</v>
      </c>
      <c r="V65" s="617"/>
    </row>
    <row r="66" spans="1:31" s="618" customFormat="1" ht="12" customHeight="1" thickBot="1" x14ac:dyDescent="0.25">
      <c r="A66" s="895"/>
      <c r="B66" s="28"/>
      <c r="C66" s="138"/>
      <c r="D66" s="202"/>
      <c r="E66" s="696"/>
      <c r="F66" s="40">
        <v>0</v>
      </c>
      <c r="G66" s="648">
        <f t="shared" si="29"/>
        <v>0</v>
      </c>
      <c r="H66" s="40">
        <v>0</v>
      </c>
      <c r="I66" s="649">
        <f t="shared" si="30"/>
        <v>0</v>
      </c>
      <c r="J66" s="40">
        <v>0</v>
      </c>
      <c r="K66" s="650">
        <f t="shared" si="31"/>
        <v>0</v>
      </c>
      <c r="L66" s="40">
        <v>0</v>
      </c>
      <c r="M66" s="651">
        <f t="shared" si="32"/>
        <v>0</v>
      </c>
      <c r="N66" s="40">
        <v>0</v>
      </c>
      <c r="O66" s="652">
        <f t="shared" si="33"/>
        <v>0</v>
      </c>
      <c r="P66" s="77">
        <v>0</v>
      </c>
      <c r="Q66" s="654">
        <f t="shared" si="24"/>
        <v>0</v>
      </c>
      <c r="R66" s="673">
        <v>0</v>
      </c>
      <c r="S66" s="655">
        <f t="shared" si="25"/>
        <v>0</v>
      </c>
      <c r="T66" s="114">
        <f t="shared" si="26"/>
        <v>0</v>
      </c>
      <c r="U66" s="656">
        <f t="shared" si="27"/>
        <v>0</v>
      </c>
      <c r="V66" s="617"/>
    </row>
    <row r="67" spans="1:31" s="683" customFormat="1" ht="18.75" customHeight="1" thickBot="1" x14ac:dyDescent="0.25">
      <c r="A67" s="609"/>
      <c r="B67" s="675" t="s">
        <v>182</v>
      </c>
      <c r="C67" s="676"/>
      <c r="D67" s="676"/>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1" s="699" customFormat="1" ht="18.75" customHeight="1" thickTop="1" thickBot="1" x14ac:dyDescent="0.25">
      <c r="A68" s="609"/>
      <c r="B68" s="675"/>
      <c r="C68" s="676"/>
      <c r="D68" s="676"/>
      <c r="E68" s="676"/>
      <c r="F68" s="677"/>
      <c r="G68" s="678"/>
      <c r="H68" s="677"/>
      <c r="I68" s="678"/>
      <c r="J68" s="697"/>
      <c r="K68" s="678"/>
      <c r="L68" s="677"/>
      <c r="M68" s="678"/>
      <c r="N68" s="677"/>
      <c r="O68" s="678"/>
      <c r="P68" s="677"/>
      <c r="Q68" s="678"/>
      <c r="R68" s="677"/>
      <c r="S68" s="678"/>
      <c r="T68" s="677"/>
      <c r="U68" s="92"/>
      <c r="V68" s="698"/>
    </row>
    <row r="69" spans="1:31" s="683" customFormat="1" ht="18.75" customHeight="1" thickTop="1" thickBot="1" x14ac:dyDescent="0.25">
      <c r="A69" s="609"/>
      <c r="B69" s="700" t="s">
        <v>183</v>
      </c>
      <c r="C69" s="701"/>
      <c r="D69" s="701"/>
      <c r="E69" s="701"/>
      <c r="F69" s="677"/>
      <c r="G69" s="702">
        <f>G37+G67</f>
        <v>0</v>
      </c>
      <c r="H69" s="677"/>
      <c r="I69" s="702">
        <f>I37+I67</f>
        <v>0</v>
      </c>
      <c r="J69" s="697"/>
      <c r="K69" s="702">
        <f>K37+K67</f>
        <v>0</v>
      </c>
      <c r="L69" s="677"/>
      <c r="M69" s="702">
        <f>M37+M67</f>
        <v>0</v>
      </c>
      <c r="N69" s="677"/>
      <c r="O69" s="702">
        <f>O37+O67</f>
        <v>0</v>
      </c>
      <c r="P69" s="677"/>
      <c r="Q69" s="702">
        <f>Q37+Q67</f>
        <v>0</v>
      </c>
      <c r="R69" s="677"/>
      <c r="S69" s="702">
        <f>S37+S67</f>
        <v>0</v>
      </c>
      <c r="T69" s="677"/>
      <c r="U69" s="702">
        <f>U37+U67</f>
        <v>0</v>
      </c>
      <c r="V69" s="682"/>
    </row>
    <row r="70" spans="1:31" s="609" customFormat="1" ht="13.5" thickTop="1" x14ac:dyDescent="0.2">
      <c r="A70" s="703"/>
      <c r="C70" s="704"/>
      <c r="D70" s="704"/>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c r="AC70" s="703"/>
    </row>
    <row r="71" spans="1:31" s="609" customFormat="1" ht="12.75" x14ac:dyDescent="0.2">
      <c r="A71" s="703"/>
      <c r="C71" s="703"/>
      <c r="D71" s="703"/>
      <c r="E71" s="703"/>
      <c r="F71" s="703"/>
      <c r="G71" s="703"/>
      <c r="H71" s="703"/>
      <c r="I71" s="703"/>
      <c r="J71" s="703"/>
      <c r="K71" s="703"/>
      <c r="L71" s="703" t="s">
        <v>454</v>
      </c>
      <c r="M71" s="703"/>
      <c r="N71" s="703"/>
      <c r="O71" s="703"/>
      <c r="P71" s="703"/>
      <c r="Q71" s="703"/>
      <c r="R71" s="703"/>
      <c r="S71" s="703"/>
      <c r="T71" s="705"/>
      <c r="U71" s="705"/>
      <c r="V71" s="703"/>
      <c r="W71" s="703"/>
      <c r="X71" s="706"/>
      <c r="Y71" s="707"/>
      <c r="Z71" s="703"/>
      <c r="AA71" s="703"/>
      <c r="AB71" s="703"/>
      <c r="AC71" s="703"/>
      <c r="AD71" s="703"/>
      <c r="AE71" s="703"/>
    </row>
    <row r="72" spans="1:31" s="609" customFormat="1" ht="39" thickBot="1" x14ac:dyDescent="0.25">
      <c r="A72" s="703"/>
      <c r="C72" s="703"/>
      <c r="D72" s="703"/>
      <c r="E72" s="703"/>
      <c r="F72" s="703"/>
      <c r="G72" s="703"/>
      <c r="H72" s="703"/>
      <c r="I72" s="703"/>
      <c r="J72" s="703"/>
      <c r="K72" s="703"/>
      <c r="L72" s="708" t="s">
        <v>456</v>
      </c>
      <c r="M72" s="709"/>
      <c r="N72" s="710"/>
      <c r="O72" s="711" t="s">
        <v>496</v>
      </c>
      <c r="P72" s="712" t="s">
        <v>25</v>
      </c>
      <c r="Q72" s="713" t="s">
        <v>463</v>
      </c>
      <c r="R72" s="703"/>
      <c r="S72" s="703"/>
      <c r="T72" s="705"/>
      <c r="U72" s="705"/>
      <c r="V72" s="703"/>
      <c r="W72" s="703"/>
      <c r="X72" s="706"/>
      <c r="Y72" s="707"/>
      <c r="Z72" s="703"/>
      <c r="AA72" s="703"/>
      <c r="AB72" s="703"/>
      <c r="AC72" s="703"/>
      <c r="AD72" s="703"/>
      <c r="AE72" s="703"/>
    </row>
    <row r="73" spans="1:31" s="609" customFormat="1" ht="12.75" x14ac:dyDescent="0.2">
      <c r="A73" s="703"/>
      <c r="C73" s="703"/>
      <c r="D73" s="703"/>
      <c r="E73" s="703"/>
      <c r="F73" s="703"/>
      <c r="G73" s="703"/>
      <c r="H73" s="703"/>
      <c r="I73" s="703"/>
      <c r="J73" s="703"/>
      <c r="K73" s="703"/>
      <c r="L73" s="177" t="s">
        <v>239</v>
      </c>
      <c r="M73" s="177"/>
      <c r="N73" s="177"/>
      <c r="O73" s="177">
        <v>2080</v>
      </c>
      <c r="P73" s="725">
        <v>0.75</v>
      </c>
      <c r="Q73" s="714">
        <f>O73*P73</f>
        <v>1560</v>
      </c>
      <c r="R73" s="703"/>
      <c r="S73" s="868" t="s">
        <v>576</v>
      </c>
      <c r="T73" s="869"/>
      <c r="U73" s="870"/>
      <c r="V73" s="703"/>
      <c r="W73" s="703"/>
      <c r="X73" s="706"/>
      <c r="Y73" s="707"/>
      <c r="Z73" s="703"/>
      <c r="AA73" s="703"/>
      <c r="AB73" s="703"/>
      <c r="AC73" s="703"/>
      <c r="AD73" s="703"/>
      <c r="AE73" s="703"/>
    </row>
    <row r="74" spans="1:31" s="609" customFormat="1" ht="12.75" x14ac:dyDescent="0.2">
      <c r="A74" s="703"/>
      <c r="C74" s="703"/>
      <c r="D74" s="703"/>
      <c r="E74" s="703"/>
      <c r="F74" s="703"/>
      <c r="G74" s="703"/>
      <c r="H74" s="703"/>
      <c r="I74" s="703"/>
      <c r="J74" s="703"/>
      <c r="K74" s="703"/>
      <c r="L74" s="177" t="s">
        <v>455</v>
      </c>
      <c r="M74" s="177"/>
      <c r="N74" s="177"/>
      <c r="O74" s="177">
        <v>2080</v>
      </c>
      <c r="P74" s="725">
        <v>0.25</v>
      </c>
      <c r="Q74" s="714">
        <f t="shared" ref="Q74:Q79" si="34">O74*P74</f>
        <v>520</v>
      </c>
      <c r="R74" s="703"/>
      <c r="S74" s="871"/>
      <c r="T74" s="872"/>
      <c r="U74" s="873"/>
      <c r="V74" s="703"/>
      <c r="W74" s="703"/>
      <c r="X74" s="706"/>
      <c r="Y74" s="707"/>
      <c r="Z74" s="703"/>
      <c r="AA74" s="703"/>
      <c r="AB74" s="703"/>
      <c r="AC74" s="703"/>
      <c r="AD74" s="703"/>
      <c r="AE74" s="703"/>
    </row>
    <row r="75" spans="1:31" s="609" customFormat="1" ht="12.75" x14ac:dyDescent="0.2">
      <c r="A75" s="703"/>
      <c r="C75" s="703"/>
      <c r="D75" s="703"/>
      <c r="E75" s="703"/>
      <c r="F75" s="703"/>
      <c r="G75" s="703"/>
      <c r="H75" s="703"/>
      <c r="I75" s="703"/>
      <c r="J75" s="703"/>
      <c r="K75" s="703"/>
      <c r="L75" s="177" t="s">
        <v>134</v>
      </c>
      <c r="M75" s="177"/>
      <c r="N75" s="177"/>
      <c r="O75" s="177">
        <v>2080</v>
      </c>
      <c r="P75" s="725">
        <v>0.25</v>
      </c>
      <c r="Q75" s="714">
        <f t="shared" si="34"/>
        <v>520</v>
      </c>
      <c r="R75" s="703"/>
      <c r="S75" s="871"/>
      <c r="T75" s="872"/>
      <c r="U75" s="873"/>
      <c r="V75" s="703"/>
      <c r="W75" s="703"/>
      <c r="X75" s="706"/>
      <c r="Y75" s="707"/>
      <c r="Z75" s="703"/>
      <c r="AA75" s="703"/>
      <c r="AB75" s="703"/>
      <c r="AC75" s="703"/>
      <c r="AD75" s="703"/>
      <c r="AE75" s="703"/>
    </row>
    <row r="76" spans="1:31" s="609" customFormat="1" ht="12.75" x14ac:dyDescent="0.2">
      <c r="A76" s="703"/>
      <c r="C76" s="703"/>
      <c r="D76" s="703"/>
      <c r="E76" s="703"/>
      <c r="F76" s="703"/>
      <c r="G76" s="703"/>
      <c r="H76" s="703"/>
      <c r="I76" s="703"/>
      <c r="J76" s="703"/>
      <c r="K76" s="703"/>
      <c r="L76" s="177" t="s">
        <v>464</v>
      </c>
      <c r="M76" s="177"/>
      <c r="N76" s="177"/>
      <c r="O76" s="177">
        <v>2080</v>
      </c>
      <c r="P76" s="725">
        <v>0.1</v>
      </c>
      <c r="Q76" s="714">
        <f t="shared" si="34"/>
        <v>208</v>
      </c>
      <c r="R76" s="703"/>
      <c r="S76" s="871"/>
      <c r="T76" s="872"/>
      <c r="U76" s="873"/>
      <c r="V76" s="703"/>
      <c r="W76" s="703"/>
      <c r="X76" s="706"/>
      <c r="Y76" s="707"/>
      <c r="Z76" s="703"/>
      <c r="AA76" s="703"/>
      <c r="AB76" s="703"/>
      <c r="AC76" s="703"/>
      <c r="AD76" s="703"/>
      <c r="AE76" s="703"/>
    </row>
    <row r="77" spans="1:31" s="609" customFormat="1" ht="13.5" thickBot="1" x14ac:dyDescent="0.25">
      <c r="A77" s="703"/>
      <c r="C77" s="703"/>
      <c r="D77" s="703"/>
      <c r="E77" s="703"/>
      <c r="F77" s="703"/>
      <c r="G77" s="703"/>
      <c r="H77" s="703"/>
      <c r="I77" s="703"/>
      <c r="J77" s="703"/>
      <c r="K77" s="703"/>
      <c r="L77" s="177" t="s">
        <v>133</v>
      </c>
      <c r="M77" s="177"/>
      <c r="N77" s="177"/>
      <c r="O77" s="177">
        <v>2080</v>
      </c>
      <c r="P77" s="725">
        <v>0.1</v>
      </c>
      <c r="Q77" s="714">
        <f t="shared" si="34"/>
        <v>208</v>
      </c>
      <c r="R77" s="703"/>
      <c r="S77" s="874"/>
      <c r="T77" s="875"/>
      <c r="U77" s="876"/>
      <c r="V77" s="703"/>
      <c r="W77" s="703"/>
      <c r="X77" s="706"/>
      <c r="Y77" s="707"/>
      <c r="Z77" s="703"/>
      <c r="AA77" s="703"/>
      <c r="AB77" s="703"/>
      <c r="AC77" s="703"/>
      <c r="AD77" s="703"/>
      <c r="AE77" s="703"/>
    </row>
    <row r="78" spans="1:31" s="609" customFormat="1" ht="12.75" x14ac:dyDescent="0.2">
      <c r="A78" s="703"/>
      <c r="C78" s="703"/>
      <c r="D78" s="703"/>
      <c r="E78" s="703"/>
      <c r="F78" s="703"/>
      <c r="G78" s="703"/>
      <c r="H78" s="703"/>
      <c r="I78" s="703"/>
      <c r="J78" s="703"/>
      <c r="K78" s="703"/>
      <c r="L78" s="177"/>
      <c r="M78" s="177"/>
      <c r="N78" s="177"/>
      <c r="O78" s="177"/>
      <c r="P78" s="725"/>
      <c r="Q78" s="714">
        <f t="shared" si="34"/>
        <v>0</v>
      </c>
      <c r="R78" s="703"/>
      <c r="S78" s="703"/>
      <c r="T78" s="705"/>
      <c r="U78" s="705"/>
      <c r="V78" s="703"/>
      <c r="W78" s="703"/>
      <c r="X78" s="706"/>
      <c r="Y78" s="707"/>
      <c r="Z78" s="703"/>
      <c r="AA78" s="703"/>
      <c r="AB78" s="703"/>
      <c r="AC78" s="703"/>
      <c r="AD78" s="703"/>
      <c r="AE78" s="703"/>
    </row>
    <row r="79" spans="1:31" s="609" customFormat="1" ht="13.5" thickBot="1" x14ac:dyDescent="0.25">
      <c r="A79" s="703"/>
      <c r="C79" s="703"/>
      <c r="D79" s="703"/>
      <c r="E79" s="703"/>
      <c r="F79" s="703"/>
      <c r="G79" s="703"/>
      <c r="H79" s="703"/>
      <c r="I79" s="703"/>
      <c r="J79" s="703"/>
      <c r="K79" s="703"/>
      <c r="L79" s="177"/>
      <c r="M79" s="177"/>
      <c r="N79" s="177"/>
      <c r="O79" s="177"/>
      <c r="P79" s="725"/>
      <c r="Q79" s="714">
        <f t="shared" si="34"/>
        <v>0</v>
      </c>
      <c r="R79" s="703"/>
      <c r="S79" s="703"/>
      <c r="T79" s="705"/>
      <c r="U79" s="705"/>
      <c r="V79" s="703"/>
      <c r="W79" s="703"/>
      <c r="X79" s="706"/>
      <c r="Y79" s="707"/>
      <c r="Z79" s="703"/>
      <c r="AA79" s="703"/>
      <c r="AB79" s="703"/>
      <c r="AC79" s="703"/>
      <c r="AD79" s="703"/>
      <c r="AE79" s="703"/>
    </row>
    <row r="80" spans="1:31" s="485" customFormat="1" ht="17.25" thickTop="1" thickBot="1" x14ac:dyDescent="0.3">
      <c r="B80" s="715" t="s">
        <v>32</v>
      </c>
      <c r="C80" s="488"/>
      <c r="D80" s="488"/>
      <c r="E80" s="488"/>
      <c r="F80" s="488"/>
      <c r="G80" s="488"/>
      <c r="H80" s="488"/>
      <c r="I80" s="488"/>
      <c r="J80" s="488"/>
      <c r="K80" s="488"/>
      <c r="L80" s="896" t="s">
        <v>427</v>
      </c>
      <c r="M80" s="897"/>
      <c r="N80" s="897"/>
      <c r="O80" s="897"/>
      <c r="P80" s="716"/>
      <c r="Q80" s="717">
        <f>SUM(Q73:Q79)/2080</f>
        <v>1.45</v>
      </c>
      <c r="R80" s="488"/>
      <c r="S80" s="488"/>
      <c r="T80" s="493"/>
      <c r="U80" s="493"/>
      <c r="V80" s="488"/>
      <c r="W80" s="488"/>
      <c r="X80" s="718"/>
      <c r="Y80" s="604"/>
    </row>
    <row r="81" spans="2:25" s="485" customFormat="1" ht="16.5" thickTop="1" x14ac:dyDescent="0.25">
      <c r="B81" s="488" t="s">
        <v>612</v>
      </c>
      <c r="C81" s="488"/>
      <c r="D81" s="488"/>
      <c r="E81" s="488"/>
      <c r="F81" s="488"/>
      <c r="G81" s="488"/>
      <c r="H81" s="488"/>
      <c r="I81" s="488"/>
      <c r="J81" s="488"/>
      <c r="K81" s="488"/>
      <c r="L81" s="488"/>
      <c r="M81" s="488"/>
      <c r="N81" s="488"/>
      <c r="O81" s="488"/>
      <c r="P81" s="488"/>
      <c r="Q81" s="488"/>
      <c r="R81" s="488"/>
      <c r="S81" s="488"/>
      <c r="T81" s="493"/>
      <c r="U81" s="493"/>
      <c r="V81" s="488"/>
      <c r="W81" s="488"/>
      <c r="X81" s="718"/>
      <c r="Y81" s="604"/>
    </row>
    <row r="82" spans="2:25" s="485" customFormat="1" ht="15.75" x14ac:dyDescent="0.25">
      <c r="B82" s="488"/>
      <c r="C82" s="715"/>
      <c r="D82" s="715"/>
      <c r="E82" s="488"/>
      <c r="F82" s="488"/>
      <c r="G82" s="488"/>
      <c r="H82" s="488"/>
      <c r="I82" s="488"/>
      <c r="J82" s="488"/>
      <c r="K82" s="488"/>
      <c r="L82" s="488"/>
      <c r="M82" s="488"/>
      <c r="N82" s="488"/>
      <c r="O82" s="488"/>
      <c r="P82" s="488"/>
      <c r="Q82" s="488"/>
      <c r="R82" s="488"/>
      <c r="S82" s="488"/>
      <c r="T82" s="493"/>
      <c r="U82" s="493"/>
      <c r="V82" s="488"/>
      <c r="W82" s="488"/>
      <c r="X82" s="718"/>
      <c r="Y82" s="604"/>
    </row>
    <row r="83" spans="2:25" s="485" customFormat="1" ht="15.75" x14ac:dyDescent="0.25">
      <c r="B83" s="488" t="s">
        <v>362</v>
      </c>
      <c r="C83" s="488"/>
      <c r="D83" s="488"/>
      <c r="E83" s="488"/>
      <c r="F83" s="488"/>
      <c r="G83" s="488"/>
      <c r="H83" s="488"/>
      <c r="I83" s="488"/>
      <c r="J83" s="488"/>
      <c r="K83" s="488"/>
      <c r="L83" s="488"/>
      <c r="M83" s="488"/>
      <c r="N83" s="488"/>
      <c r="O83" s="488"/>
      <c r="P83" s="488"/>
      <c r="Q83" s="488"/>
      <c r="R83" s="488"/>
      <c r="S83" s="488"/>
      <c r="T83" s="493"/>
      <c r="U83" s="493"/>
      <c r="V83" s="488"/>
      <c r="W83" s="488"/>
      <c r="X83" s="718"/>
      <c r="Y83" s="604"/>
    </row>
    <row r="84" spans="2:25" s="720" customFormat="1" ht="15.75" x14ac:dyDescent="0.25">
      <c r="B84" s="715" t="s">
        <v>215</v>
      </c>
      <c r="C84" s="488"/>
      <c r="D84" s="488"/>
      <c r="E84" s="488"/>
      <c r="F84" s="488"/>
      <c r="G84" s="488"/>
      <c r="H84" s="488"/>
      <c r="I84" s="488"/>
      <c r="J84" s="488"/>
      <c r="K84" s="488"/>
      <c r="L84" s="488"/>
      <c r="M84" s="488"/>
      <c r="N84" s="488"/>
      <c r="O84" s="488"/>
      <c r="P84" s="488"/>
      <c r="Q84" s="488"/>
      <c r="R84" s="488"/>
      <c r="S84" s="488"/>
      <c r="T84" s="493"/>
      <c r="U84" s="493"/>
      <c r="V84" s="488"/>
      <c r="W84" s="488"/>
      <c r="X84" s="718"/>
      <c r="Y84" s="719"/>
    </row>
    <row r="85" spans="2:25" s="485" customFormat="1" ht="15.75" x14ac:dyDescent="0.25">
      <c r="B85" s="488"/>
      <c r="T85" s="498"/>
      <c r="U85" s="498"/>
      <c r="X85" s="721"/>
      <c r="Y85" s="604"/>
    </row>
    <row r="86" spans="2:25" x14ac:dyDescent="0.25">
      <c r="X86" s="722"/>
    </row>
    <row r="87" spans="2:25" x14ac:dyDescent="0.25">
      <c r="X87" s="722"/>
    </row>
    <row r="88" spans="2:25" x14ac:dyDescent="0.25">
      <c r="X88" s="722"/>
    </row>
    <row r="89" spans="2:25" x14ac:dyDescent="0.25">
      <c r="X89" s="722"/>
    </row>
    <row r="90" spans="2:25" x14ac:dyDescent="0.25">
      <c r="X90" s="722"/>
    </row>
    <row r="91" spans="2:25" x14ac:dyDescent="0.25">
      <c r="X91" s="722"/>
    </row>
    <row r="92" spans="2:25" x14ac:dyDescent="0.25">
      <c r="X92" s="722"/>
    </row>
    <row r="93" spans="2:25" x14ac:dyDescent="0.25">
      <c r="X93" s="722"/>
    </row>
  </sheetData>
  <sheetProtection sheet="1" objects="1" scenarios="1" insertRows="0" selectLockedCells="1"/>
  <protectedRanges>
    <protectedRange sqref="B12:E36 B42:E66" name="Positions"/>
    <protectedRange sqref="F12:F36 F42:F66" name="TANF"/>
    <protectedRange sqref="H12:H36 J12:J36 H42:H66 J42:J66 L44:L53 N44:N54 P44:P52 R44:R53" name="FVPSA"/>
    <protectedRange sqref="L12:L36 L42:L43 L54:L66" name="GR"/>
    <protectedRange sqref="N12:N36 N42:N43 N55:N66" name="CPI"/>
    <protectedRange sqref="R12:R36 P12:P36 P42:P43 R42:R43 P53:P66 R54:R66" name="ARP"/>
    <protectedRange sqref="Z31:Z49" name="Positions_1"/>
  </protectedRanges>
  <mergeCells count="26">
    <mergeCell ref="Z47:AA49"/>
    <mergeCell ref="A10:A36"/>
    <mergeCell ref="P8:Q8"/>
    <mergeCell ref="L80:O80"/>
    <mergeCell ref="A1:U1"/>
    <mergeCell ref="A2:U2"/>
    <mergeCell ref="L38:M38"/>
    <mergeCell ref="N8:O8"/>
    <mergeCell ref="H38:I38"/>
    <mergeCell ref="B6:U6"/>
    <mergeCell ref="R38:S38"/>
    <mergeCell ref="N38:O38"/>
    <mergeCell ref="F38:G38"/>
    <mergeCell ref="L4:M4"/>
    <mergeCell ref="T8:U8"/>
    <mergeCell ref="A40:A66"/>
    <mergeCell ref="S73:U77"/>
    <mergeCell ref="V4:X4"/>
    <mergeCell ref="T38:U38"/>
    <mergeCell ref="P38:Q38"/>
    <mergeCell ref="F8:G8"/>
    <mergeCell ref="H8:I8"/>
    <mergeCell ref="L8:M8"/>
    <mergeCell ref="R8:S8"/>
    <mergeCell ref="J8:K8"/>
    <mergeCell ref="J38:K38"/>
  </mergeCells>
  <hyperlinks>
    <hyperlink ref="V4" location="'Agency Budget Summary'!A1" display="Click here to return to Agency Budget Summary Page" xr:uid="{00000000-0004-0000-0800-000000000000}"/>
    <hyperlink ref="V4:X4" location="'DCF-ODV Budget Summary'!A1" display="Click here to return to DCF-ODV Budget Summary Page" xr:uid="{00000000-0004-0000-0800-000001000000}"/>
    <hyperlink ref="Q4" location="'DCF-ODV Budget Summary'!A1" display="Click here to return to DCF-ODV Budget Summary Page" xr:uid="{00000000-0004-0000-0800-000002000000}"/>
  </hyperlinks>
  <pageMargins left="0.2" right="0.2" top="0.25" bottom="0.25" header="0.3" footer="0.3"/>
  <pageSetup scale="57" orientation="landscape" r:id="rId1"/>
  <colBreaks count="1" manualBreakCount="1">
    <brk id="2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99"/>
    <pageSetUpPr fitToPage="1"/>
  </sheetPr>
  <dimension ref="A1:AQ85"/>
  <sheetViews>
    <sheetView zoomScale="90" zoomScaleNormal="90" workbookViewId="0">
      <pane xSplit="5" ySplit="9" topLeftCell="F37" activePane="bottomRight" state="frozen"/>
      <selection activeCell="A3" sqref="A3"/>
      <selection pane="topRight" activeCell="A3" sqref="A3"/>
      <selection pane="bottomLeft" activeCell="A3" sqref="A3"/>
      <selection pane="bottomRight" activeCell="N62" sqref="N62"/>
    </sheetView>
  </sheetViews>
  <sheetFormatPr defaultColWidth="9.140625" defaultRowHeight="15" x14ac:dyDescent="0.25"/>
  <cols>
    <col min="1" max="1" width="3.28515625" style="487" bestFit="1" customWidth="1"/>
    <col min="2" max="2" width="29.42578125" style="487" customWidth="1"/>
    <col min="3" max="3" width="18.85546875" style="487" customWidth="1"/>
    <col min="4" max="4" width="17.7109375" style="487" customWidth="1"/>
    <col min="5" max="5" width="15.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14.85546875" style="723" customWidth="1"/>
    <col min="26" max="26" width="12" style="487" bestFit="1" customWidth="1"/>
    <col min="27" max="27" width="12.42578125" style="487" bestFit="1" customWidth="1"/>
    <col min="28" max="28" width="12.28515625" style="487" bestFit="1" customWidth="1"/>
    <col min="29" max="29" width="12.140625" style="487" bestFit="1" customWidth="1"/>
    <col min="30" max="30" width="12" style="487" bestFit="1" customWidth="1"/>
    <col min="31" max="16384" width="9.140625" style="487"/>
  </cols>
  <sheetData>
    <row r="1" spans="1:43" s="492" customFormat="1" ht="18" customHeight="1" x14ac:dyDescent="0.35">
      <c r="A1" s="905" t="s">
        <v>0</v>
      </c>
      <c r="B1" s="905"/>
      <c r="C1" s="905"/>
      <c r="D1" s="905"/>
      <c r="E1" s="905"/>
      <c r="F1" s="905"/>
      <c r="G1" s="905"/>
      <c r="H1" s="905"/>
      <c r="I1" s="905"/>
      <c r="J1" s="905"/>
      <c r="K1" s="905"/>
      <c r="L1" s="905"/>
      <c r="M1" s="905"/>
      <c r="N1" s="905"/>
      <c r="O1" s="905"/>
      <c r="P1" s="905"/>
      <c r="Q1" s="905"/>
      <c r="R1" s="905"/>
      <c r="S1" s="905"/>
      <c r="T1" s="905"/>
      <c r="U1" s="905"/>
      <c r="X1" s="605"/>
      <c r="Y1" s="606"/>
    </row>
    <row r="2" spans="1:43" s="492" customFormat="1" ht="18" customHeight="1" x14ac:dyDescent="0.3">
      <c r="A2" s="825" t="s">
        <v>525</v>
      </c>
      <c r="B2" s="825"/>
      <c r="C2" s="825"/>
      <c r="D2" s="825"/>
      <c r="E2" s="825"/>
      <c r="F2" s="825"/>
      <c r="G2" s="825"/>
      <c r="H2" s="825"/>
      <c r="I2" s="825"/>
      <c r="J2" s="825"/>
      <c r="K2" s="825"/>
      <c r="L2" s="825"/>
      <c r="M2" s="825"/>
      <c r="N2" s="825"/>
      <c r="O2" s="825"/>
      <c r="P2" s="825"/>
      <c r="Q2" s="825"/>
      <c r="R2" s="825"/>
      <c r="S2" s="825"/>
      <c r="T2" s="825"/>
      <c r="U2" s="825"/>
      <c r="X2" s="605"/>
      <c r="Y2" s="606"/>
    </row>
    <row r="3" spans="1:43" s="492" customFormat="1" x14ac:dyDescent="0.25">
      <c r="T3" s="528"/>
      <c r="U3" s="528"/>
      <c r="X3" s="605"/>
      <c r="Y3" s="606"/>
    </row>
    <row r="4" spans="1:43" s="485" customFormat="1" ht="27.95" customHeight="1" thickBot="1" x14ac:dyDescent="0.3">
      <c r="A4" s="489"/>
      <c r="B4" s="489"/>
      <c r="C4" s="490" t="s">
        <v>3</v>
      </c>
      <c r="D4" s="607">
        <f>'Cost Allocation Instructions'!D4</f>
        <v>0</v>
      </c>
      <c r="E4" s="607"/>
      <c r="F4" s="607"/>
      <c r="G4" s="489"/>
      <c r="H4" s="489"/>
      <c r="I4" s="490" t="s">
        <v>4</v>
      </c>
      <c r="J4" s="490"/>
      <c r="K4" s="490"/>
      <c r="L4" s="906">
        <f>'Cost Allocation Instructions'!J4</f>
        <v>0</v>
      </c>
      <c r="M4" s="906"/>
      <c r="N4" s="489"/>
      <c r="O4" s="489"/>
      <c r="P4" s="489"/>
      <c r="Q4" s="489"/>
      <c r="R4" s="489"/>
      <c r="S4" s="823" t="s">
        <v>106</v>
      </c>
      <c r="T4" s="823"/>
      <c r="U4" s="823"/>
      <c r="X4" s="726"/>
      <c r="Y4" s="604"/>
    </row>
    <row r="5" spans="1:43" s="609" customFormat="1" ht="12.75" x14ac:dyDescent="0.2">
      <c r="T5" s="610"/>
      <c r="U5" s="610"/>
      <c r="X5" s="611"/>
      <c r="Y5" s="612"/>
    </row>
    <row r="6" spans="1:43" s="618" customFormat="1" ht="36" customHeight="1" x14ac:dyDescent="0.2">
      <c r="A6" s="613"/>
      <c r="B6" s="901" t="s">
        <v>259</v>
      </c>
      <c r="C6" s="902"/>
      <c r="D6" s="902"/>
      <c r="E6" s="902"/>
      <c r="F6" s="902"/>
      <c r="G6" s="902"/>
      <c r="H6" s="902"/>
      <c r="I6" s="902"/>
      <c r="J6" s="903"/>
      <c r="K6" s="903"/>
      <c r="L6" s="902"/>
      <c r="M6" s="902"/>
      <c r="N6" s="902"/>
      <c r="O6" s="902"/>
      <c r="P6" s="902"/>
      <c r="Q6" s="902"/>
      <c r="R6" s="902"/>
      <c r="S6" s="902"/>
      <c r="T6" s="902"/>
      <c r="U6" s="904"/>
      <c r="V6" s="614"/>
      <c r="W6" s="614"/>
      <c r="X6" s="615"/>
      <c r="Y6" s="616"/>
      <c r="Z6" s="614"/>
      <c r="AA6" s="614"/>
      <c r="AB6" s="614"/>
      <c r="AC6" s="614"/>
      <c r="AD6" s="614"/>
      <c r="AE6" s="617"/>
    </row>
    <row r="7" spans="1:43"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2"/>
      <c r="AD7" s="622"/>
      <c r="AE7" s="625"/>
    </row>
    <row r="8" spans="1:43" s="618" customFormat="1" ht="51" customHeight="1" x14ac:dyDescent="0.2">
      <c r="A8" s="609"/>
      <c r="B8" s="627" t="s">
        <v>197</v>
      </c>
      <c r="C8" s="627" t="s">
        <v>190</v>
      </c>
      <c r="D8" s="627" t="s">
        <v>192</v>
      </c>
      <c r="E8" s="627" t="s">
        <v>191</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c r="AP8" s="728"/>
      <c r="AQ8" s="728"/>
    </row>
    <row r="9" spans="1:43" s="640" customFormat="1" ht="25.5" x14ac:dyDescent="0.2">
      <c r="A9" s="628"/>
      <c r="B9" s="629" t="s">
        <v>45</v>
      </c>
      <c r="C9" s="629"/>
      <c r="D9" s="629" t="s">
        <v>193</v>
      </c>
      <c r="E9" s="629" t="s">
        <v>194</v>
      </c>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row>
    <row r="10" spans="1:43" s="618" customFormat="1" ht="12.75" x14ac:dyDescent="0.2">
      <c r="A10" s="893" t="s">
        <v>27</v>
      </c>
      <c r="B10" s="641" t="s">
        <v>29</v>
      </c>
      <c r="C10" s="426">
        <v>30000</v>
      </c>
      <c r="D10" s="427">
        <v>15000</v>
      </c>
      <c r="E10" s="426">
        <v>15000</v>
      </c>
      <c r="F10" s="642">
        <v>0.05</v>
      </c>
      <c r="G10" s="643">
        <f t="shared" ref="G10:G12" si="0">ROUND(E10*F10,2)</f>
        <v>750</v>
      </c>
      <c r="H10" s="642">
        <v>0.05</v>
      </c>
      <c r="I10" s="644">
        <f t="shared" ref="I10:I12" si="1">ROUND(E10*H10,2)</f>
        <v>750</v>
      </c>
      <c r="J10" s="642">
        <v>0.05</v>
      </c>
      <c r="K10" s="644">
        <f t="shared" ref="K10:K11" si="2">ROUND(G10*J10,2)</f>
        <v>37.5</v>
      </c>
      <c r="L10" s="642">
        <v>0.05</v>
      </c>
      <c r="M10" s="644">
        <f t="shared" ref="M10:M12" si="3">ROUND(E10*L10,2)</f>
        <v>750</v>
      </c>
      <c r="N10" s="642">
        <v>0</v>
      </c>
      <c r="O10" s="644">
        <f t="shared" ref="O10:O36" si="4">ROUND(E10*N10,2)</f>
        <v>0</v>
      </c>
      <c r="P10" s="428">
        <v>0.05</v>
      </c>
      <c r="Q10" s="644">
        <f>E10*P10</f>
        <v>750</v>
      </c>
      <c r="R10" s="428">
        <v>0</v>
      </c>
      <c r="S10" s="644">
        <f t="shared" ref="S10:S36" si="5">ROUND(E10*R10,2)</f>
        <v>0</v>
      </c>
      <c r="T10" s="119">
        <f>F10+N10+H10+L10+R10</f>
        <v>0.15000000000000002</v>
      </c>
      <c r="U10" s="645">
        <f>M10+I10+O10+G10+S10+Q10+K10</f>
        <v>3037.5</v>
      </c>
      <c r="V10" s="617"/>
    </row>
    <row r="11" spans="1:43" s="618" customFormat="1" ht="12" customHeight="1" x14ac:dyDescent="0.2">
      <c r="A11" s="894"/>
      <c r="B11" s="641" t="s">
        <v>28</v>
      </c>
      <c r="C11" s="426">
        <v>14000</v>
      </c>
      <c r="D11" s="427"/>
      <c r="E11" s="426">
        <f>C11</f>
        <v>14000</v>
      </c>
      <c r="F11" s="642">
        <v>0.5</v>
      </c>
      <c r="G11" s="643">
        <f t="shared" si="0"/>
        <v>7000</v>
      </c>
      <c r="H11" s="642">
        <v>0</v>
      </c>
      <c r="I11" s="644">
        <f t="shared" si="1"/>
        <v>0</v>
      </c>
      <c r="J11" s="642">
        <v>0</v>
      </c>
      <c r="K11" s="644">
        <f t="shared" si="2"/>
        <v>0</v>
      </c>
      <c r="L11" s="642">
        <v>0.3</v>
      </c>
      <c r="M11" s="644">
        <f t="shared" si="3"/>
        <v>4200</v>
      </c>
      <c r="N11" s="642">
        <v>0</v>
      </c>
      <c r="O11" s="644">
        <f t="shared" si="4"/>
        <v>0</v>
      </c>
      <c r="P11" s="428">
        <v>0</v>
      </c>
      <c r="Q11" s="644">
        <f>E11*P11</f>
        <v>0</v>
      </c>
      <c r="R11" s="428">
        <v>0</v>
      </c>
      <c r="S11" s="644">
        <f t="shared" si="5"/>
        <v>0</v>
      </c>
      <c r="T11" s="119">
        <f>F11+N11+H11+L11+R11</f>
        <v>0.8</v>
      </c>
      <c r="U11" s="645">
        <f t="shared" ref="U11" si="6">M11+I11+O11+G11+S11+Q11+K11</f>
        <v>11200</v>
      </c>
      <c r="V11" s="617"/>
    </row>
    <row r="12" spans="1:43" s="618" customFormat="1" ht="12" customHeight="1" x14ac:dyDescent="0.2">
      <c r="A12" s="894"/>
      <c r="B12" s="27"/>
      <c r="C12" s="116"/>
      <c r="D12" s="199"/>
      <c r="E12" s="657">
        <f t="shared" ref="E12:E13" si="7">C12-D12</f>
        <v>0</v>
      </c>
      <c r="F12" s="39">
        <v>0</v>
      </c>
      <c r="G12" s="648">
        <f t="shared" si="0"/>
        <v>0</v>
      </c>
      <c r="H12" s="39">
        <v>0</v>
      </c>
      <c r="I12" s="649">
        <f t="shared" si="1"/>
        <v>0</v>
      </c>
      <c r="J12" s="39">
        <v>0</v>
      </c>
      <c r="K12" s="729">
        <v>0</v>
      </c>
      <c r="L12" s="39">
        <v>0</v>
      </c>
      <c r="M12" s="651">
        <f t="shared" si="3"/>
        <v>0</v>
      </c>
      <c r="N12" s="39">
        <v>0</v>
      </c>
      <c r="O12" s="652">
        <f t="shared" si="4"/>
        <v>0</v>
      </c>
      <c r="P12" s="39">
        <v>0</v>
      </c>
      <c r="Q12" s="654">
        <f>ROUND(E12*P12,2)</f>
        <v>0</v>
      </c>
      <c r="R12" s="647">
        <v>0</v>
      </c>
      <c r="S12" s="655">
        <f t="shared" si="5"/>
        <v>0</v>
      </c>
      <c r="T12" s="114">
        <f>F12+N12+H12+L12+R12+P12+J12</f>
        <v>0</v>
      </c>
      <c r="U12" s="656">
        <f>M12+I12+O12+G12+S12+Q12+K12</f>
        <v>0</v>
      </c>
      <c r="V12" s="617"/>
    </row>
    <row r="13" spans="1:43" s="618" customFormat="1" ht="12" customHeight="1" x14ac:dyDescent="0.2">
      <c r="A13" s="894"/>
      <c r="B13" s="27"/>
      <c r="C13" s="246"/>
      <c r="D13" s="247"/>
      <c r="E13" s="657">
        <f t="shared" si="7"/>
        <v>0</v>
      </c>
      <c r="F13" s="39">
        <v>0</v>
      </c>
      <c r="G13" s="648">
        <f>ROUND(E13*F13,2)</f>
        <v>0</v>
      </c>
      <c r="H13" s="39">
        <v>0</v>
      </c>
      <c r="I13" s="649">
        <f>ROUND(E13*H13,2)</f>
        <v>0</v>
      </c>
      <c r="J13" s="39">
        <v>0</v>
      </c>
      <c r="K13" s="729">
        <v>0</v>
      </c>
      <c r="L13" s="39">
        <v>0</v>
      </c>
      <c r="M13" s="651">
        <f>ROUND(E13*L13,2)</f>
        <v>0</v>
      </c>
      <c r="N13" s="39">
        <v>0</v>
      </c>
      <c r="O13" s="652">
        <f t="shared" si="4"/>
        <v>0</v>
      </c>
      <c r="P13" s="39">
        <v>0</v>
      </c>
      <c r="Q13" s="654">
        <f t="shared" ref="Q13:Q35" si="8">ROUND(E13*P13,2)</f>
        <v>0</v>
      </c>
      <c r="R13" s="647">
        <v>0</v>
      </c>
      <c r="S13" s="655">
        <f t="shared" si="5"/>
        <v>0</v>
      </c>
      <c r="T13" s="114">
        <f t="shared" ref="T13:T36" si="9">F13+N13+H13+L13+R13+P13+J13</f>
        <v>0</v>
      </c>
      <c r="U13" s="656">
        <f t="shared" ref="U13:U36" si="10">M13+I13+O13+G13+S13+Q13+K13</f>
        <v>0</v>
      </c>
      <c r="V13" s="617"/>
    </row>
    <row r="14" spans="1:43" s="618" customFormat="1" ht="12" customHeight="1" x14ac:dyDescent="0.2">
      <c r="A14" s="894"/>
      <c r="B14" s="27"/>
      <c r="C14" s="137"/>
      <c r="D14" s="201"/>
      <c r="E14" s="657">
        <f>C14-D14</f>
        <v>0</v>
      </c>
      <c r="F14" s="39">
        <v>0</v>
      </c>
      <c r="G14" s="648">
        <f>ROUND(E14*F14,2)</f>
        <v>0</v>
      </c>
      <c r="H14" s="39">
        <v>0</v>
      </c>
      <c r="I14" s="649">
        <f>ROUND(E14*H14,2)</f>
        <v>0</v>
      </c>
      <c r="J14" s="39">
        <v>0</v>
      </c>
      <c r="K14" s="729">
        <v>0</v>
      </c>
      <c r="L14" s="39">
        <v>0</v>
      </c>
      <c r="M14" s="651">
        <f>ROUND(E14*L14,2)</f>
        <v>0</v>
      </c>
      <c r="N14" s="39">
        <v>0</v>
      </c>
      <c r="O14" s="652">
        <f t="shared" si="4"/>
        <v>0</v>
      </c>
      <c r="P14" s="39">
        <v>0</v>
      </c>
      <c r="Q14" s="654">
        <f t="shared" si="8"/>
        <v>0</v>
      </c>
      <c r="R14" s="647">
        <v>0</v>
      </c>
      <c r="S14" s="655">
        <f t="shared" si="5"/>
        <v>0</v>
      </c>
      <c r="T14" s="114">
        <f t="shared" si="9"/>
        <v>0</v>
      </c>
      <c r="U14" s="656">
        <f t="shared" si="10"/>
        <v>0</v>
      </c>
      <c r="V14" s="617"/>
    </row>
    <row r="15" spans="1:43" s="618" customFormat="1" ht="12" customHeight="1" x14ac:dyDescent="0.2">
      <c r="A15" s="894"/>
      <c r="B15" s="27"/>
      <c r="C15" s="137"/>
      <c r="D15" s="201"/>
      <c r="E15" s="657">
        <f t="shared" ref="E15:E35" si="11">C15-D15</f>
        <v>0</v>
      </c>
      <c r="F15" s="39">
        <v>0</v>
      </c>
      <c r="G15" s="648">
        <f t="shared" ref="G15:G36" si="12">ROUND(E15*F15,2)</f>
        <v>0</v>
      </c>
      <c r="H15" s="39">
        <v>0</v>
      </c>
      <c r="I15" s="649">
        <f t="shared" ref="I15:I36" si="13">ROUND(E15*H15,2)</f>
        <v>0</v>
      </c>
      <c r="J15" s="39">
        <v>0</v>
      </c>
      <c r="K15" s="729">
        <v>0</v>
      </c>
      <c r="L15" s="39">
        <v>0</v>
      </c>
      <c r="M15" s="651">
        <f t="shared" ref="M15:M36" si="14">ROUND(E15*L15,2)</f>
        <v>0</v>
      </c>
      <c r="N15" s="39">
        <v>0</v>
      </c>
      <c r="O15" s="652">
        <f t="shared" si="4"/>
        <v>0</v>
      </c>
      <c r="P15" s="39">
        <v>0</v>
      </c>
      <c r="Q15" s="654">
        <f t="shared" si="8"/>
        <v>0</v>
      </c>
      <c r="R15" s="647">
        <v>0</v>
      </c>
      <c r="S15" s="655">
        <f t="shared" si="5"/>
        <v>0</v>
      </c>
      <c r="T15" s="114">
        <f t="shared" si="9"/>
        <v>0</v>
      </c>
      <c r="U15" s="656">
        <f t="shared" si="10"/>
        <v>0</v>
      </c>
      <c r="V15" s="617"/>
    </row>
    <row r="16" spans="1:43" s="618" customFormat="1" ht="12" customHeight="1" x14ac:dyDescent="0.2">
      <c r="A16" s="894"/>
      <c r="B16" s="27"/>
      <c r="C16" s="137"/>
      <c r="D16" s="201"/>
      <c r="E16" s="657">
        <f t="shared" si="11"/>
        <v>0</v>
      </c>
      <c r="F16" s="39">
        <v>0</v>
      </c>
      <c r="G16" s="648">
        <f t="shared" si="12"/>
        <v>0</v>
      </c>
      <c r="H16" s="39">
        <v>0</v>
      </c>
      <c r="I16" s="649">
        <f t="shared" si="13"/>
        <v>0</v>
      </c>
      <c r="J16" s="39">
        <v>0</v>
      </c>
      <c r="K16" s="729">
        <v>0</v>
      </c>
      <c r="L16" s="39">
        <v>0</v>
      </c>
      <c r="M16" s="651">
        <f t="shared" si="14"/>
        <v>0</v>
      </c>
      <c r="N16" s="39">
        <v>0</v>
      </c>
      <c r="O16" s="652">
        <f t="shared" si="4"/>
        <v>0</v>
      </c>
      <c r="P16" s="39">
        <v>0</v>
      </c>
      <c r="Q16" s="654">
        <f t="shared" si="8"/>
        <v>0</v>
      </c>
      <c r="R16" s="647">
        <v>0</v>
      </c>
      <c r="S16" s="655">
        <f t="shared" si="5"/>
        <v>0</v>
      </c>
      <c r="T16" s="114">
        <f t="shared" si="9"/>
        <v>0</v>
      </c>
      <c r="U16" s="656">
        <f t="shared" si="10"/>
        <v>0</v>
      </c>
      <c r="V16" s="617"/>
    </row>
    <row r="17" spans="1:22" s="618" customFormat="1" ht="12" customHeight="1" x14ac:dyDescent="0.2">
      <c r="A17" s="894"/>
      <c r="B17" s="27"/>
      <c r="C17" s="137"/>
      <c r="D17" s="201"/>
      <c r="E17" s="657">
        <f t="shared" si="11"/>
        <v>0</v>
      </c>
      <c r="F17" s="39">
        <v>0</v>
      </c>
      <c r="G17" s="648">
        <f t="shared" si="12"/>
        <v>0</v>
      </c>
      <c r="H17" s="39">
        <v>0</v>
      </c>
      <c r="I17" s="649">
        <f t="shared" si="13"/>
        <v>0</v>
      </c>
      <c r="J17" s="39">
        <v>0</v>
      </c>
      <c r="K17" s="729">
        <v>0</v>
      </c>
      <c r="L17" s="39">
        <v>0</v>
      </c>
      <c r="M17" s="651">
        <f t="shared" si="14"/>
        <v>0</v>
      </c>
      <c r="N17" s="39">
        <v>0</v>
      </c>
      <c r="O17" s="652">
        <f t="shared" si="4"/>
        <v>0</v>
      </c>
      <c r="P17" s="39">
        <v>0</v>
      </c>
      <c r="Q17" s="654">
        <f t="shared" si="8"/>
        <v>0</v>
      </c>
      <c r="R17" s="647">
        <v>0</v>
      </c>
      <c r="S17" s="655">
        <f t="shared" si="5"/>
        <v>0</v>
      </c>
      <c r="T17" s="114">
        <f t="shared" si="9"/>
        <v>0</v>
      </c>
      <c r="U17" s="656">
        <f t="shared" si="10"/>
        <v>0</v>
      </c>
      <c r="V17" s="617"/>
    </row>
    <row r="18" spans="1:22" s="618" customFormat="1" ht="12" customHeight="1" x14ac:dyDescent="0.2">
      <c r="A18" s="894"/>
      <c r="B18" s="27"/>
      <c r="C18" s="137"/>
      <c r="D18" s="201"/>
      <c r="E18" s="657">
        <f t="shared" si="11"/>
        <v>0</v>
      </c>
      <c r="F18" s="39">
        <v>0</v>
      </c>
      <c r="G18" s="648">
        <f t="shared" si="12"/>
        <v>0</v>
      </c>
      <c r="H18" s="39">
        <v>0</v>
      </c>
      <c r="I18" s="649">
        <f t="shared" si="13"/>
        <v>0</v>
      </c>
      <c r="J18" s="39">
        <v>0</v>
      </c>
      <c r="K18" s="729">
        <v>0</v>
      </c>
      <c r="L18" s="39">
        <v>0</v>
      </c>
      <c r="M18" s="651">
        <f t="shared" si="14"/>
        <v>0</v>
      </c>
      <c r="N18" s="39">
        <v>0</v>
      </c>
      <c r="O18" s="652">
        <f t="shared" si="4"/>
        <v>0</v>
      </c>
      <c r="P18" s="39">
        <v>0</v>
      </c>
      <c r="Q18" s="654">
        <f t="shared" si="8"/>
        <v>0</v>
      </c>
      <c r="R18" s="647">
        <v>0</v>
      </c>
      <c r="S18" s="655">
        <f t="shared" si="5"/>
        <v>0</v>
      </c>
      <c r="T18" s="114">
        <f t="shared" si="9"/>
        <v>0</v>
      </c>
      <c r="U18" s="656">
        <f t="shared" si="10"/>
        <v>0</v>
      </c>
      <c r="V18" s="617"/>
    </row>
    <row r="19" spans="1:22" s="618" customFormat="1" ht="12" customHeight="1" x14ac:dyDescent="0.2">
      <c r="A19" s="894"/>
      <c r="B19" s="27"/>
      <c r="C19" s="137"/>
      <c r="D19" s="201"/>
      <c r="E19" s="657">
        <f t="shared" si="11"/>
        <v>0</v>
      </c>
      <c r="F19" s="39">
        <v>0</v>
      </c>
      <c r="G19" s="648">
        <f t="shared" si="12"/>
        <v>0</v>
      </c>
      <c r="H19" s="39">
        <v>0</v>
      </c>
      <c r="I19" s="649">
        <f t="shared" si="13"/>
        <v>0</v>
      </c>
      <c r="J19" s="39">
        <v>0</v>
      </c>
      <c r="K19" s="729">
        <v>0</v>
      </c>
      <c r="L19" s="39">
        <v>0</v>
      </c>
      <c r="M19" s="651">
        <f t="shared" si="14"/>
        <v>0</v>
      </c>
      <c r="N19" s="39">
        <v>0</v>
      </c>
      <c r="O19" s="652">
        <f t="shared" si="4"/>
        <v>0</v>
      </c>
      <c r="P19" s="39">
        <v>0</v>
      </c>
      <c r="Q19" s="654">
        <f t="shared" si="8"/>
        <v>0</v>
      </c>
      <c r="R19" s="647">
        <v>0</v>
      </c>
      <c r="S19" s="655">
        <f t="shared" si="5"/>
        <v>0</v>
      </c>
      <c r="T19" s="114">
        <f t="shared" si="9"/>
        <v>0</v>
      </c>
      <c r="U19" s="656">
        <f t="shared" si="10"/>
        <v>0</v>
      </c>
      <c r="V19" s="617"/>
    </row>
    <row r="20" spans="1:22" s="618" customFormat="1" ht="12" customHeight="1" x14ac:dyDescent="0.2">
      <c r="A20" s="894"/>
      <c r="B20" s="27"/>
      <c r="C20" s="137"/>
      <c r="D20" s="201"/>
      <c r="E20" s="657">
        <f t="shared" si="11"/>
        <v>0</v>
      </c>
      <c r="F20" s="39">
        <v>0</v>
      </c>
      <c r="G20" s="648">
        <f t="shared" si="12"/>
        <v>0</v>
      </c>
      <c r="H20" s="39">
        <v>0</v>
      </c>
      <c r="I20" s="649">
        <f t="shared" si="13"/>
        <v>0</v>
      </c>
      <c r="J20" s="39">
        <v>0</v>
      </c>
      <c r="K20" s="729">
        <v>0</v>
      </c>
      <c r="L20" s="39">
        <v>0</v>
      </c>
      <c r="M20" s="651">
        <f t="shared" si="14"/>
        <v>0</v>
      </c>
      <c r="N20" s="39">
        <v>0</v>
      </c>
      <c r="O20" s="652">
        <f t="shared" si="4"/>
        <v>0</v>
      </c>
      <c r="P20" s="39">
        <v>0</v>
      </c>
      <c r="Q20" s="654">
        <f t="shared" si="8"/>
        <v>0</v>
      </c>
      <c r="R20" s="647">
        <v>0</v>
      </c>
      <c r="S20" s="655">
        <f t="shared" si="5"/>
        <v>0</v>
      </c>
      <c r="T20" s="114">
        <f t="shared" si="9"/>
        <v>0</v>
      </c>
      <c r="U20" s="656">
        <f t="shared" si="10"/>
        <v>0</v>
      </c>
      <c r="V20" s="617"/>
    </row>
    <row r="21" spans="1:22" s="618" customFormat="1" ht="12" customHeight="1" x14ac:dyDescent="0.2">
      <c r="A21" s="894"/>
      <c r="B21" s="27"/>
      <c r="C21" s="137"/>
      <c r="D21" s="201"/>
      <c r="E21" s="657">
        <f t="shared" si="11"/>
        <v>0</v>
      </c>
      <c r="F21" s="39">
        <v>0</v>
      </c>
      <c r="G21" s="648">
        <f t="shared" si="12"/>
        <v>0</v>
      </c>
      <c r="H21" s="39">
        <v>0</v>
      </c>
      <c r="I21" s="649">
        <f t="shared" si="13"/>
        <v>0</v>
      </c>
      <c r="J21" s="39">
        <v>0</v>
      </c>
      <c r="K21" s="729">
        <v>0</v>
      </c>
      <c r="L21" s="39">
        <v>0</v>
      </c>
      <c r="M21" s="651">
        <f t="shared" si="14"/>
        <v>0</v>
      </c>
      <c r="N21" s="39">
        <v>0</v>
      </c>
      <c r="O21" s="652">
        <f t="shared" si="4"/>
        <v>0</v>
      </c>
      <c r="P21" s="39">
        <v>0</v>
      </c>
      <c r="Q21" s="654">
        <f t="shared" si="8"/>
        <v>0</v>
      </c>
      <c r="R21" s="647">
        <v>0</v>
      </c>
      <c r="S21" s="655">
        <f t="shared" si="5"/>
        <v>0</v>
      </c>
      <c r="T21" s="114">
        <f t="shared" si="9"/>
        <v>0</v>
      </c>
      <c r="U21" s="656">
        <f t="shared" si="10"/>
        <v>0</v>
      </c>
      <c r="V21" s="617"/>
    </row>
    <row r="22" spans="1:22" s="618" customFormat="1" ht="12" customHeight="1" x14ac:dyDescent="0.2">
      <c r="A22" s="894"/>
      <c r="B22" s="27"/>
      <c r="C22" s="137"/>
      <c r="D22" s="201"/>
      <c r="E22" s="657">
        <f t="shared" si="11"/>
        <v>0</v>
      </c>
      <c r="F22" s="39">
        <v>0</v>
      </c>
      <c r="G22" s="648">
        <f t="shared" si="12"/>
        <v>0</v>
      </c>
      <c r="H22" s="39">
        <v>0</v>
      </c>
      <c r="I22" s="649">
        <f t="shared" si="13"/>
        <v>0</v>
      </c>
      <c r="J22" s="39">
        <v>0</v>
      </c>
      <c r="K22" s="729">
        <v>0</v>
      </c>
      <c r="L22" s="39">
        <v>0</v>
      </c>
      <c r="M22" s="651">
        <f t="shared" si="14"/>
        <v>0</v>
      </c>
      <c r="N22" s="39">
        <v>0</v>
      </c>
      <c r="O22" s="652">
        <f t="shared" si="4"/>
        <v>0</v>
      </c>
      <c r="P22" s="39">
        <v>0</v>
      </c>
      <c r="Q22" s="654">
        <f t="shared" si="8"/>
        <v>0</v>
      </c>
      <c r="R22" s="647">
        <v>0</v>
      </c>
      <c r="S22" s="655">
        <f t="shared" si="5"/>
        <v>0</v>
      </c>
      <c r="T22" s="114">
        <f t="shared" si="9"/>
        <v>0</v>
      </c>
      <c r="U22" s="656">
        <f t="shared" si="10"/>
        <v>0</v>
      </c>
      <c r="V22" s="617"/>
    </row>
    <row r="23" spans="1:22" s="618" customFormat="1" ht="12" customHeight="1" x14ac:dyDescent="0.2">
      <c r="A23" s="894"/>
      <c r="B23" s="27"/>
      <c r="C23" s="137"/>
      <c r="D23" s="201"/>
      <c r="E23" s="657">
        <f t="shared" si="11"/>
        <v>0</v>
      </c>
      <c r="F23" s="39">
        <v>0</v>
      </c>
      <c r="G23" s="648">
        <f t="shared" si="12"/>
        <v>0</v>
      </c>
      <c r="H23" s="39">
        <v>0</v>
      </c>
      <c r="I23" s="649">
        <f t="shared" si="13"/>
        <v>0</v>
      </c>
      <c r="J23" s="39">
        <v>0</v>
      </c>
      <c r="K23" s="729">
        <v>0</v>
      </c>
      <c r="L23" s="39">
        <v>0</v>
      </c>
      <c r="M23" s="651">
        <f t="shared" si="14"/>
        <v>0</v>
      </c>
      <c r="N23" s="39">
        <v>0</v>
      </c>
      <c r="O23" s="652">
        <f t="shared" si="4"/>
        <v>0</v>
      </c>
      <c r="P23" s="39">
        <v>0</v>
      </c>
      <c r="Q23" s="654">
        <f t="shared" si="8"/>
        <v>0</v>
      </c>
      <c r="R23" s="647">
        <v>0</v>
      </c>
      <c r="S23" s="655">
        <f t="shared" si="5"/>
        <v>0</v>
      </c>
      <c r="T23" s="114">
        <f t="shared" si="9"/>
        <v>0</v>
      </c>
      <c r="U23" s="656">
        <f t="shared" si="10"/>
        <v>0</v>
      </c>
      <c r="V23" s="617"/>
    </row>
    <row r="24" spans="1:22" s="618" customFormat="1" ht="12" customHeight="1" x14ac:dyDescent="0.2">
      <c r="A24" s="894"/>
      <c r="B24" s="27"/>
      <c r="C24" s="137"/>
      <c r="D24" s="201"/>
      <c r="E24" s="657">
        <f t="shared" si="11"/>
        <v>0</v>
      </c>
      <c r="F24" s="39">
        <v>0</v>
      </c>
      <c r="G24" s="648">
        <f t="shared" si="12"/>
        <v>0</v>
      </c>
      <c r="H24" s="39">
        <v>0</v>
      </c>
      <c r="I24" s="649">
        <f t="shared" si="13"/>
        <v>0</v>
      </c>
      <c r="J24" s="39">
        <v>0</v>
      </c>
      <c r="K24" s="729">
        <v>0</v>
      </c>
      <c r="L24" s="39">
        <v>0</v>
      </c>
      <c r="M24" s="651">
        <f t="shared" si="14"/>
        <v>0</v>
      </c>
      <c r="N24" s="39">
        <v>0</v>
      </c>
      <c r="O24" s="652">
        <f t="shared" si="4"/>
        <v>0</v>
      </c>
      <c r="P24" s="39">
        <v>0</v>
      </c>
      <c r="Q24" s="654">
        <f t="shared" si="8"/>
        <v>0</v>
      </c>
      <c r="R24" s="647">
        <v>0</v>
      </c>
      <c r="S24" s="655">
        <f t="shared" si="5"/>
        <v>0</v>
      </c>
      <c r="T24" s="114">
        <f t="shared" si="9"/>
        <v>0</v>
      </c>
      <c r="U24" s="656">
        <f t="shared" si="10"/>
        <v>0</v>
      </c>
      <c r="V24" s="617"/>
    </row>
    <row r="25" spans="1:22" s="618" customFormat="1" ht="12" customHeight="1" x14ac:dyDescent="0.2">
      <c r="A25" s="894"/>
      <c r="B25" s="27"/>
      <c r="C25" s="137"/>
      <c r="D25" s="201"/>
      <c r="E25" s="657">
        <f t="shared" si="11"/>
        <v>0</v>
      </c>
      <c r="F25" s="39">
        <v>0</v>
      </c>
      <c r="G25" s="648">
        <f t="shared" si="12"/>
        <v>0</v>
      </c>
      <c r="H25" s="39">
        <v>0</v>
      </c>
      <c r="I25" s="649">
        <f t="shared" si="13"/>
        <v>0</v>
      </c>
      <c r="J25" s="39">
        <v>0</v>
      </c>
      <c r="K25" s="729">
        <v>0</v>
      </c>
      <c r="L25" s="39">
        <v>0</v>
      </c>
      <c r="M25" s="651">
        <f t="shared" si="14"/>
        <v>0</v>
      </c>
      <c r="N25" s="39">
        <v>0</v>
      </c>
      <c r="O25" s="652">
        <f t="shared" si="4"/>
        <v>0</v>
      </c>
      <c r="P25" s="39">
        <v>0</v>
      </c>
      <c r="Q25" s="654">
        <f t="shared" si="8"/>
        <v>0</v>
      </c>
      <c r="R25" s="647">
        <v>0</v>
      </c>
      <c r="S25" s="655">
        <f t="shared" si="5"/>
        <v>0</v>
      </c>
      <c r="T25" s="114">
        <f t="shared" si="9"/>
        <v>0</v>
      </c>
      <c r="U25" s="656">
        <f t="shared" si="10"/>
        <v>0</v>
      </c>
      <c r="V25" s="617"/>
    </row>
    <row r="26" spans="1:22" s="618" customFormat="1" ht="12" customHeight="1" x14ac:dyDescent="0.2">
      <c r="A26" s="894"/>
      <c r="B26" s="27"/>
      <c r="C26" s="137"/>
      <c r="D26" s="201"/>
      <c r="E26" s="657">
        <f t="shared" si="11"/>
        <v>0</v>
      </c>
      <c r="F26" s="39">
        <v>0</v>
      </c>
      <c r="G26" s="648">
        <f t="shared" si="12"/>
        <v>0</v>
      </c>
      <c r="H26" s="39">
        <v>0</v>
      </c>
      <c r="I26" s="649">
        <f t="shared" si="13"/>
        <v>0</v>
      </c>
      <c r="J26" s="39">
        <v>0</v>
      </c>
      <c r="K26" s="729">
        <v>0</v>
      </c>
      <c r="L26" s="39">
        <v>0</v>
      </c>
      <c r="M26" s="651">
        <f t="shared" si="14"/>
        <v>0</v>
      </c>
      <c r="N26" s="39">
        <v>0</v>
      </c>
      <c r="O26" s="652">
        <f t="shared" si="4"/>
        <v>0</v>
      </c>
      <c r="P26" s="39">
        <v>0</v>
      </c>
      <c r="Q26" s="654">
        <f t="shared" si="8"/>
        <v>0</v>
      </c>
      <c r="R26" s="647">
        <v>0</v>
      </c>
      <c r="S26" s="655">
        <f t="shared" si="5"/>
        <v>0</v>
      </c>
      <c r="T26" s="114">
        <f t="shared" si="9"/>
        <v>0</v>
      </c>
      <c r="U26" s="656">
        <f t="shared" si="10"/>
        <v>0</v>
      </c>
      <c r="V26" s="617"/>
    </row>
    <row r="27" spans="1:22" s="618" customFormat="1" ht="12" customHeight="1" x14ac:dyDescent="0.2">
      <c r="A27" s="894"/>
      <c r="B27" s="27"/>
      <c r="C27" s="137"/>
      <c r="D27" s="201"/>
      <c r="E27" s="657">
        <f t="shared" si="11"/>
        <v>0</v>
      </c>
      <c r="F27" s="39">
        <v>0</v>
      </c>
      <c r="G27" s="648">
        <f t="shared" si="12"/>
        <v>0</v>
      </c>
      <c r="H27" s="39">
        <v>0</v>
      </c>
      <c r="I27" s="649">
        <f t="shared" si="13"/>
        <v>0</v>
      </c>
      <c r="J27" s="39">
        <v>0</v>
      </c>
      <c r="K27" s="729">
        <v>0</v>
      </c>
      <c r="L27" s="39">
        <v>0</v>
      </c>
      <c r="M27" s="651">
        <f t="shared" si="14"/>
        <v>0</v>
      </c>
      <c r="N27" s="39">
        <v>0</v>
      </c>
      <c r="O27" s="652">
        <f t="shared" si="4"/>
        <v>0</v>
      </c>
      <c r="P27" s="39">
        <v>0</v>
      </c>
      <c r="Q27" s="654">
        <f t="shared" si="8"/>
        <v>0</v>
      </c>
      <c r="R27" s="647">
        <v>0</v>
      </c>
      <c r="S27" s="655">
        <f t="shared" si="5"/>
        <v>0</v>
      </c>
      <c r="T27" s="114">
        <f t="shared" si="9"/>
        <v>0</v>
      </c>
      <c r="U27" s="656">
        <f t="shared" si="10"/>
        <v>0</v>
      </c>
      <c r="V27" s="617"/>
    </row>
    <row r="28" spans="1:22" s="618" customFormat="1" ht="12" customHeight="1" x14ac:dyDescent="0.2">
      <c r="A28" s="894"/>
      <c r="B28" s="27"/>
      <c r="C28" s="137"/>
      <c r="D28" s="201"/>
      <c r="E28" s="657">
        <f t="shared" si="11"/>
        <v>0</v>
      </c>
      <c r="F28" s="39">
        <v>0</v>
      </c>
      <c r="G28" s="648">
        <f t="shared" si="12"/>
        <v>0</v>
      </c>
      <c r="H28" s="39">
        <v>0</v>
      </c>
      <c r="I28" s="649">
        <f t="shared" si="13"/>
        <v>0</v>
      </c>
      <c r="J28" s="39">
        <v>0</v>
      </c>
      <c r="K28" s="729">
        <v>0</v>
      </c>
      <c r="L28" s="39">
        <v>0</v>
      </c>
      <c r="M28" s="651">
        <f t="shared" si="14"/>
        <v>0</v>
      </c>
      <c r="N28" s="39">
        <v>0</v>
      </c>
      <c r="O28" s="652">
        <f t="shared" si="4"/>
        <v>0</v>
      </c>
      <c r="P28" s="39">
        <v>0</v>
      </c>
      <c r="Q28" s="654">
        <f t="shared" si="8"/>
        <v>0</v>
      </c>
      <c r="R28" s="647">
        <v>0</v>
      </c>
      <c r="S28" s="655">
        <f t="shared" si="5"/>
        <v>0</v>
      </c>
      <c r="T28" s="114">
        <f t="shared" si="9"/>
        <v>0</v>
      </c>
      <c r="U28" s="656">
        <f t="shared" si="10"/>
        <v>0</v>
      </c>
      <c r="V28" s="617"/>
    </row>
    <row r="29" spans="1:22" s="618" customFormat="1" ht="12" customHeight="1" x14ac:dyDescent="0.2">
      <c r="A29" s="894"/>
      <c r="B29" s="27"/>
      <c r="C29" s="137"/>
      <c r="D29" s="201"/>
      <c r="E29" s="657">
        <f t="shared" si="11"/>
        <v>0</v>
      </c>
      <c r="F29" s="39">
        <v>0</v>
      </c>
      <c r="G29" s="648">
        <f t="shared" si="12"/>
        <v>0</v>
      </c>
      <c r="H29" s="39">
        <v>0</v>
      </c>
      <c r="I29" s="649">
        <f t="shared" si="13"/>
        <v>0</v>
      </c>
      <c r="J29" s="39">
        <v>0</v>
      </c>
      <c r="K29" s="729">
        <v>0</v>
      </c>
      <c r="L29" s="39">
        <v>0</v>
      </c>
      <c r="M29" s="651">
        <f t="shared" si="14"/>
        <v>0</v>
      </c>
      <c r="N29" s="39">
        <v>0</v>
      </c>
      <c r="O29" s="652">
        <f t="shared" si="4"/>
        <v>0</v>
      </c>
      <c r="P29" s="39">
        <v>0</v>
      </c>
      <c r="Q29" s="654">
        <f t="shared" si="8"/>
        <v>0</v>
      </c>
      <c r="R29" s="647">
        <v>0</v>
      </c>
      <c r="S29" s="655">
        <f t="shared" si="5"/>
        <v>0</v>
      </c>
      <c r="T29" s="114">
        <f t="shared" si="9"/>
        <v>0</v>
      </c>
      <c r="U29" s="656">
        <f t="shared" si="10"/>
        <v>0</v>
      </c>
      <c r="V29" s="617"/>
    </row>
    <row r="30" spans="1:22" s="618" customFormat="1" ht="12" customHeight="1" x14ac:dyDescent="0.2">
      <c r="A30" s="894"/>
      <c r="B30" s="27"/>
      <c r="C30" s="137"/>
      <c r="D30" s="201"/>
      <c r="E30" s="657">
        <f t="shared" si="11"/>
        <v>0</v>
      </c>
      <c r="F30" s="39">
        <v>0</v>
      </c>
      <c r="G30" s="648">
        <f t="shared" si="12"/>
        <v>0</v>
      </c>
      <c r="H30" s="39">
        <v>0</v>
      </c>
      <c r="I30" s="649">
        <f t="shared" si="13"/>
        <v>0</v>
      </c>
      <c r="J30" s="39">
        <v>0</v>
      </c>
      <c r="K30" s="729">
        <v>0</v>
      </c>
      <c r="L30" s="39">
        <v>0</v>
      </c>
      <c r="M30" s="651">
        <f t="shared" si="14"/>
        <v>0</v>
      </c>
      <c r="N30" s="39">
        <v>0</v>
      </c>
      <c r="O30" s="652">
        <f t="shared" si="4"/>
        <v>0</v>
      </c>
      <c r="P30" s="39">
        <v>0</v>
      </c>
      <c r="Q30" s="654">
        <f t="shared" si="8"/>
        <v>0</v>
      </c>
      <c r="R30" s="647">
        <v>0</v>
      </c>
      <c r="S30" s="655">
        <f t="shared" si="5"/>
        <v>0</v>
      </c>
      <c r="T30" s="114">
        <f t="shared" si="9"/>
        <v>0</v>
      </c>
      <c r="U30" s="656">
        <f t="shared" si="10"/>
        <v>0</v>
      </c>
      <c r="V30" s="617"/>
    </row>
    <row r="31" spans="1:22" s="618" customFormat="1" ht="12" customHeight="1" x14ac:dyDescent="0.2">
      <c r="A31" s="894"/>
      <c r="B31" s="27"/>
      <c r="C31" s="137"/>
      <c r="D31" s="201"/>
      <c r="E31" s="657">
        <f t="shared" si="11"/>
        <v>0</v>
      </c>
      <c r="F31" s="39">
        <v>0</v>
      </c>
      <c r="G31" s="648">
        <f t="shared" si="12"/>
        <v>0</v>
      </c>
      <c r="H31" s="39">
        <v>0</v>
      </c>
      <c r="I31" s="649">
        <f t="shared" si="13"/>
        <v>0</v>
      </c>
      <c r="J31" s="39">
        <v>0</v>
      </c>
      <c r="K31" s="729">
        <v>0</v>
      </c>
      <c r="L31" s="39">
        <v>0</v>
      </c>
      <c r="M31" s="651">
        <f t="shared" si="14"/>
        <v>0</v>
      </c>
      <c r="N31" s="39">
        <v>0</v>
      </c>
      <c r="O31" s="652">
        <f t="shared" si="4"/>
        <v>0</v>
      </c>
      <c r="P31" s="39">
        <v>0</v>
      </c>
      <c r="Q31" s="654">
        <f t="shared" si="8"/>
        <v>0</v>
      </c>
      <c r="R31" s="647">
        <v>0</v>
      </c>
      <c r="S31" s="655">
        <f t="shared" si="5"/>
        <v>0</v>
      </c>
      <c r="T31" s="114">
        <f t="shared" si="9"/>
        <v>0</v>
      </c>
      <c r="U31" s="656">
        <f t="shared" si="10"/>
        <v>0</v>
      </c>
      <c r="V31" s="617"/>
    </row>
    <row r="32" spans="1:22" s="618" customFormat="1" ht="12" customHeight="1" x14ac:dyDescent="0.2">
      <c r="A32" s="894"/>
      <c r="B32" s="27"/>
      <c r="C32" s="137"/>
      <c r="D32" s="201"/>
      <c r="E32" s="657">
        <f t="shared" si="11"/>
        <v>0</v>
      </c>
      <c r="F32" s="39">
        <v>0</v>
      </c>
      <c r="G32" s="648">
        <f t="shared" si="12"/>
        <v>0</v>
      </c>
      <c r="H32" s="39">
        <v>0</v>
      </c>
      <c r="I32" s="649">
        <f t="shared" si="13"/>
        <v>0</v>
      </c>
      <c r="J32" s="39">
        <v>0</v>
      </c>
      <c r="K32" s="729">
        <v>0</v>
      </c>
      <c r="L32" s="39">
        <v>0</v>
      </c>
      <c r="M32" s="651">
        <f t="shared" si="14"/>
        <v>0</v>
      </c>
      <c r="N32" s="39">
        <v>0</v>
      </c>
      <c r="O32" s="652">
        <f t="shared" si="4"/>
        <v>0</v>
      </c>
      <c r="P32" s="39">
        <v>0</v>
      </c>
      <c r="Q32" s="654">
        <f t="shared" si="8"/>
        <v>0</v>
      </c>
      <c r="R32" s="647">
        <v>0</v>
      </c>
      <c r="S32" s="655">
        <f t="shared" si="5"/>
        <v>0</v>
      </c>
      <c r="T32" s="114">
        <f t="shared" si="9"/>
        <v>0</v>
      </c>
      <c r="U32" s="656">
        <f t="shared" si="10"/>
        <v>0</v>
      </c>
      <c r="V32" s="617"/>
    </row>
    <row r="33" spans="1:22" s="618" customFormat="1" ht="12" customHeight="1" x14ac:dyDescent="0.2">
      <c r="A33" s="894"/>
      <c r="B33" s="27"/>
      <c r="C33" s="137"/>
      <c r="D33" s="201"/>
      <c r="E33" s="657">
        <f t="shared" si="11"/>
        <v>0</v>
      </c>
      <c r="F33" s="39">
        <v>0</v>
      </c>
      <c r="G33" s="648">
        <f t="shared" si="12"/>
        <v>0</v>
      </c>
      <c r="H33" s="39">
        <v>0</v>
      </c>
      <c r="I33" s="649">
        <f t="shared" si="13"/>
        <v>0</v>
      </c>
      <c r="J33" s="39">
        <v>0</v>
      </c>
      <c r="K33" s="729">
        <v>0</v>
      </c>
      <c r="L33" s="39">
        <v>0</v>
      </c>
      <c r="M33" s="651">
        <f t="shared" si="14"/>
        <v>0</v>
      </c>
      <c r="N33" s="39">
        <v>0</v>
      </c>
      <c r="O33" s="652">
        <f t="shared" si="4"/>
        <v>0</v>
      </c>
      <c r="P33" s="39">
        <v>0</v>
      </c>
      <c r="Q33" s="654">
        <f t="shared" si="8"/>
        <v>0</v>
      </c>
      <c r="R33" s="647">
        <v>0</v>
      </c>
      <c r="S33" s="655">
        <f t="shared" si="5"/>
        <v>0</v>
      </c>
      <c r="T33" s="114">
        <f t="shared" si="9"/>
        <v>0</v>
      </c>
      <c r="U33" s="656">
        <f t="shared" si="10"/>
        <v>0</v>
      </c>
      <c r="V33" s="617"/>
    </row>
    <row r="34" spans="1:22" s="618" customFormat="1" ht="12" customHeight="1" x14ac:dyDescent="0.2">
      <c r="A34" s="894"/>
      <c r="B34" s="27"/>
      <c r="C34" s="137"/>
      <c r="D34" s="201"/>
      <c r="E34" s="657">
        <f t="shared" si="11"/>
        <v>0</v>
      </c>
      <c r="F34" s="39">
        <v>0</v>
      </c>
      <c r="G34" s="648">
        <f t="shared" si="12"/>
        <v>0</v>
      </c>
      <c r="H34" s="39">
        <v>0</v>
      </c>
      <c r="I34" s="649">
        <f t="shared" si="13"/>
        <v>0</v>
      </c>
      <c r="J34" s="39">
        <v>0</v>
      </c>
      <c r="K34" s="729">
        <v>0</v>
      </c>
      <c r="L34" s="39">
        <v>0</v>
      </c>
      <c r="M34" s="651">
        <f t="shared" si="14"/>
        <v>0</v>
      </c>
      <c r="N34" s="39">
        <v>0</v>
      </c>
      <c r="O34" s="652">
        <f t="shared" si="4"/>
        <v>0</v>
      </c>
      <c r="P34" s="39">
        <v>0</v>
      </c>
      <c r="Q34" s="654">
        <f t="shared" si="8"/>
        <v>0</v>
      </c>
      <c r="R34" s="647">
        <v>0</v>
      </c>
      <c r="S34" s="655">
        <f t="shared" si="5"/>
        <v>0</v>
      </c>
      <c r="T34" s="114">
        <f t="shared" si="9"/>
        <v>0</v>
      </c>
      <c r="U34" s="656">
        <f t="shared" si="10"/>
        <v>0</v>
      </c>
      <c r="V34" s="617"/>
    </row>
    <row r="35" spans="1:22" s="618" customFormat="1" ht="12" customHeight="1" x14ac:dyDescent="0.2">
      <c r="A35" s="894"/>
      <c r="B35" s="474" t="s">
        <v>609</v>
      </c>
      <c r="C35" s="137"/>
      <c r="D35" s="201"/>
      <c r="E35" s="657">
        <f t="shared" si="11"/>
        <v>0</v>
      </c>
      <c r="F35" s="39">
        <v>0</v>
      </c>
      <c r="G35" s="648">
        <f t="shared" si="12"/>
        <v>0</v>
      </c>
      <c r="H35" s="39">
        <v>0</v>
      </c>
      <c r="I35" s="649">
        <f t="shared" si="13"/>
        <v>0</v>
      </c>
      <c r="J35" s="39">
        <v>0</v>
      </c>
      <c r="K35" s="729">
        <v>0</v>
      </c>
      <c r="L35" s="39">
        <v>0</v>
      </c>
      <c r="M35" s="651">
        <f t="shared" si="14"/>
        <v>0</v>
      </c>
      <c r="N35" s="39">
        <v>0</v>
      </c>
      <c r="O35" s="652">
        <f t="shared" si="4"/>
        <v>0</v>
      </c>
      <c r="P35" s="39">
        <v>0</v>
      </c>
      <c r="Q35" s="654">
        <f t="shared" si="8"/>
        <v>0</v>
      </c>
      <c r="R35" s="647">
        <v>0</v>
      </c>
      <c r="S35" s="655">
        <f t="shared" si="5"/>
        <v>0</v>
      </c>
      <c r="T35" s="114">
        <f t="shared" si="9"/>
        <v>0</v>
      </c>
      <c r="U35" s="656">
        <f t="shared" si="10"/>
        <v>0</v>
      </c>
      <c r="V35" s="617"/>
    </row>
    <row r="36" spans="1:22" s="618" customFormat="1" ht="12" customHeight="1" thickBot="1" x14ac:dyDescent="0.25">
      <c r="A36" s="895"/>
      <c r="B36" s="28"/>
      <c r="C36" s="138"/>
      <c r="D36" s="202"/>
      <c r="E36" s="667"/>
      <c r="F36" s="39">
        <v>0</v>
      </c>
      <c r="G36" s="668">
        <f t="shared" si="12"/>
        <v>0</v>
      </c>
      <c r="H36" s="39">
        <v>0</v>
      </c>
      <c r="I36" s="669">
        <f t="shared" si="13"/>
        <v>0</v>
      </c>
      <c r="J36" s="39">
        <v>0</v>
      </c>
      <c r="K36" s="730">
        <v>0</v>
      </c>
      <c r="L36" s="39">
        <v>0</v>
      </c>
      <c r="M36" s="671">
        <f t="shared" si="14"/>
        <v>0</v>
      </c>
      <c r="N36" s="39">
        <v>0</v>
      </c>
      <c r="O36" s="672">
        <f t="shared" si="4"/>
        <v>0</v>
      </c>
      <c r="P36" s="39">
        <v>0</v>
      </c>
      <c r="Q36" s="654">
        <f>ROUND(E36*P36,2)</f>
        <v>0</v>
      </c>
      <c r="R36" s="647">
        <v>0</v>
      </c>
      <c r="S36" s="674">
        <f t="shared" si="5"/>
        <v>0</v>
      </c>
      <c r="T36" s="114">
        <f t="shared" si="9"/>
        <v>0</v>
      </c>
      <c r="U36" s="656">
        <f t="shared" si="10"/>
        <v>0</v>
      </c>
      <c r="V36" s="617"/>
    </row>
    <row r="37" spans="1:22" s="683" customFormat="1" ht="18.75" customHeight="1" thickBot="1" x14ac:dyDescent="0.25">
      <c r="A37" s="609"/>
      <c r="B37" s="675" t="s">
        <v>199</v>
      </c>
      <c r="C37" s="676"/>
      <c r="D37" s="676"/>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row>
    <row r="38" spans="1:22" s="618" customFormat="1" ht="51.75" customHeight="1" thickTop="1" x14ac:dyDescent="0.2">
      <c r="A38" s="609"/>
      <c r="B38" s="627" t="s">
        <v>198</v>
      </c>
      <c r="C38" s="627" t="s">
        <v>190</v>
      </c>
      <c r="D38" s="627" t="s">
        <v>192</v>
      </c>
      <c r="E38" s="627" t="s">
        <v>191</v>
      </c>
      <c r="F38" s="881" t="s">
        <v>100</v>
      </c>
      <c r="G38" s="882"/>
      <c r="H38" s="883" t="s">
        <v>101</v>
      </c>
      <c r="I38" s="884"/>
      <c r="J38" s="889" t="s">
        <v>565</v>
      </c>
      <c r="K38" s="890"/>
      <c r="L38" s="885" t="s">
        <v>175</v>
      </c>
      <c r="M38" s="886"/>
      <c r="N38" s="899" t="s">
        <v>102</v>
      </c>
      <c r="O38" s="900"/>
      <c r="P38" s="879" t="s">
        <v>237</v>
      </c>
      <c r="Q38" s="880"/>
      <c r="R38" s="887" t="s">
        <v>103</v>
      </c>
      <c r="S38" s="888"/>
      <c r="T38" s="877" t="s">
        <v>189</v>
      </c>
      <c r="U38" s="878"/>
      <c r="V38" s="617"/>
    </row>
    <row r="39" spans="1:22" s="640" customFormat="1" ht="25.5" x14ac:dyDescent="0.2">
      <c r="A39" s="628"/>
      <c r="B39" s="629" t="s">
        <v>45</v>
      </c>
      <c r="C39" s="629"/>
      <c r="D39" s="684"/>
      <c r="E39" s="629" t="s">
        <v>194</v>
      </c>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row>
    <row r="40" spans="1:22" s="618" customFormat="1" ht="12.75" x14ac:dyDescent="0.2">
      <c r="A40" s="893" t="s">
        <v>27</v>
      </c>
      <c r="B40" s="641" t="s">
        <v>29</v>
      </c>
      <c r="C40" s="426">
        <v>30000</v>
      </c>
      <c r="D40" s="427">
        <v>15000</v>
      </c>
      <c r="E40" s="426">
        <v>15000</v>
      </c>
      <c r="F40" s="642">
        <v>0.05</v>
      </c>
      <c r="G40" s="643">
        <f>ROUND(D40*F40,2)</f>
        <v>750</v>
      </c>
      <c r="H40" s="642">
        <v>0.03</v>
      </c>
      <c r="I40" s="644">
        <f>ROUND(D40*H40,2)</f>
        <v>450</v>
      </c>
      <c r="J40" s="642">
        <v>0.03</v>
      </c>
      <c r="K40" s="644">
        <f>ROUND(F40*J40,2)</f>
        <v>0</v>
      </c>
      <c r="L40" s="642">
        <v>0.04</v>
      </c>
      <c r="M40" s="644">
        <f>ROUND(D40*L40,2)</f>
        <v>600</v>
      </c>
      <c r="N40" s="685">
        <v>2.5000000000000001E-2</v>
      </c>
      <c r="O40" s="644">
        <f>ROUND(D40*N40,2)</f>
        <v>375</v>
      </c>
      <c r="P40" s="429">
        <v>1.7999999999999999E-2</v>
      </c>
      <c r="Q40" s="644">
        <f>D40*P40</f>
        <v>270</v>
      </c>
      <c r="R40" s="429">
        <v>0</v>
      </c>
      <c r="S40" s="644">
        <f>ROUND(D40*R40,2)</f>
        <v>0</v>
      </c>
      <c r="T40" s="211">
        <f>F40+N40+H40+L40+R40</f>
        <v>0.14500000000000002</v>
      </c>
      <c r="U40" s="645">
        <f t="shared" ref="U40:U42" si="15">M40+I40+O40+G40+S40+Q40+K40</f>
        <v>2445</v>
      </c>
      <c r="V40" s="617"/>
    </row>
    <row r="41" spans="1:22" s="618" customFormat="1" ht="12" customHeight="1" x14ac:dyDescent="0.2">
      <c r="A41" s="894"/>
      <c r="B41" s="641" t="s">
        <v>184</v>
      </c>
      <c r="C41" s="426">
        <v>16000</v>
      </c>
      <c r="D41" s="427">
        <v>16000</v>
      </c>
      <c r="E41" s="426"/>
      <c r="F41" s="642">
        <v>0.05</v>
      </c>
      <c r="G41" s="643">
        <f>ROUND(D41*F41,2)</f>
        <v>800</v>
      </c>
      <c r="H41" s="642">
        <v>0.03</v>
      </c>
      <c r="I41" s="644">
        <f>ROUND(D41*H41,2)</f>
        <v>480</v>
      </c>
      <c r="J41" s="642">
        <v>0.03</v>
      </c>
      <c r="K41" s="644">
        <f>ROUND(F41*J41,2)</f>
        <v>0</v>
      </c>
      <c r="L41" s="642">
        <v>0.04</v>
      </c>
      <c r="M41" s="644">
        <f>ROUND(D41*L41,2)</f>
        <v>640</v>
      </c>
      <c r="N41" s="685">
        <v>2.5000000000000001E-2</v>
      </c>
      <c r="O41" s="644">
        <f>ROUND(D41*N41,2)</f>
        <v>400</v>
      </c>
      <c r="P41" s="429">
        <v>1.7999999999999999E-2</v>
      </c>
      <c r="Q41" s="644">
        <f>D41*P41</f>
        <v>288</v>
      </c>
      <c r="R41" s="429">
        <v>0</v>
      </c>
      <c r="S41" s="644">
        <f>ROUND(D41*R41,2)</f>
        <v>0</v>
      </c>
      <c r="T41" s="211">
        <f>F41+N41+H41+L41+R41</f>
        <v>0.14500000000000002</v>
      </c>
      <c r="U41" s="645">
        <f t="shared" si="15"/>
        <v>2608</v>
      </c>
      <c r="V41" s="617"/>
    </row>
    <row r="42" spans="1:22" s="618" customFormat="1" ht="12" customHeight="1" x14ac:dyDescent="0.2">
      <c r="A42" s="894"/>
      <c r="B42" s="27"/>
      <c r="C42" s="116"/>
      <c r="D42" s="199"/>
      <c r="E42" s="657">
        <f t="shared" ref="E42:E43" si="16">C42-D42</f>
        <v>0</v>
      </c>
      <c r="F42" s="39">
        <v>0</v>
      </c>
      <c r="G42" s="648">
        <f t="shared" ref="G42:G43" si="17">ROUND(D42*F42,2)</f>
        <v>0</v>
      </c>
      <c r="H42" s="39">
        <v>0</v>
      </c>
      <c r="I42" s="649">
        <f t="shared" ref="I42:I43" si="18">ROUND(D42*H42,2)</f>
        <v>0</v>
      </c>
      <c r="J42" s="39">
        <v>0</v>
      </c>
      <c r="K42" s="650">
        <f t="shared" ref="K42:K43" si="19">ROUND(F42*J42,2)</f>
        <v>0</v>
      </c>
      <c r="L42" s="39">
        <v>0</v>
      </c>
      <c r="M42" s="651">
        <f t="shared" ref="M42:M43" si="20">ROUND(D42*L42,2)</f>
        <v>0</v>
      </c>
      <c r="N42" s="39">
        <v>0</v>
      </c>
      <c r="O42" s="652">
        <f t="shared" ref="O42:O43" si="21">ROUND(D42*N42,2)</f>
        <v>0</v>
      </c>
      <c r="P42" s="39">
        <v>0</v>
      </c>
      <c r="Q42" s="654">
        <f>ROUND(D42*P42,2)</f>
        <v>0</v>
      </c>
      <c r="R42" s="647">
        <v>0</v>
      </c>
      <c r="S42" s="655">
        <f>ROUND(D42*R42,2)</f>
        <v>0</v>
      </c>
      <c r="T42" s="114">
        <f t="shared" ref="T42" si="22">F42+N42+H42+L42+R42+P42+J42</f>
        <v>0</v>
      </c>
      <c r="U42" s="656">
        <f t="shared" si="15"/>
        <v>0</v>
      </c>
      <c r="V42" s="617"/>
    </row>
    <row r="43" spans="1:22" s="618" customFormat="1" ht="12" customHeight="1" x14ac:dyDescent="0.2">
      <c r="A43" s="894"/>
      <c r="B43" s="27"/>
      <c r="C43" s="246"/>
      <c r="D43" s="247"/>
      <c r="E43" s="657">
        <f t="shared" si="16"/>
        <v>0</v>
      </c>
      <c r="F43" s="39">
        <v>0</v>
      </c>
      <c r="G43" s="648">
        <f t="shared" si="17"/>
        <v>0</v>
      </c>
      <c r="H43" s="39">
        <v>0</v>
      </c>
      <c r="I43" s="649">
        <f t="shared" si="18"/>
        <v>0</v>
      </c>
      <c r="J43" s="39">
        <v>0</v>
      </c>
      <c r="K43" s="650">
        <f t="shared" si="19"/>
        <v>0</v>
      </c>
      <c r="L43" s="39">
        <v>0</v>
      </c>
      <c r="M43" s="651">
        <f t="shared" si="20"/>
        <v>0</v>
      </c>
      <c r="N43" s="39">
        <v>0</v>
      </c>
      <c r="O43" s="652">
        <f t="shared" si="21"/>
        <v>0</v>
      </c>
      <c r="P43" s="39">
        <v>0</v>
      </c>
      <c r="Q43" s="654">
        <f t="shared" ref="Q43:Q66" si="23">ROUND(D43*P43,2)</f>
        <v>0</v>
      </c>
      <c r="R43" s="647">
        <v>0</v>
      </c>
      <c r="S43" s="655">
        <f t="shared" ref="S43:S66" si="24">ROUND(D43*R43,2)</f>
        <v>0</v>
      </c>
      <c r="T43" s="114">
        <f t="shared" ref="T43:T66" si="25">F43+N43+H43+L43+R43+P43+J43</f>
        <v>0</v>
      </c>
      <c r="U43" s="656">
        <f t="shared" ref="U43:U66" si="26">M43+I43+O43+G43+S43+Q43+K43</f>
        <v>0</v>
      </c>
      <c r="V43" s="617"/>
    </row>
    <row r="44" spans="1:22" s="618" customFormat="1" ht="12" customHeight="1" x14ac:dyDescent="0.2">
      <c r="A44" s="894"/>
      <c r="B44" s="27"/>
      <c r="C44" s="137"/>
      <c r="D44" s="201"/>
      <c r="E44" s="657">
        <f>C44-D44</f>
        <v>0</v>
      </c>
      <c r="F44" s="39">
        <v>0</v>
      </c>
      <c r="G44" s="648">
        <f>ROUND(D44*F44,2)</f>
        <v>0</v>
      </c>
      <c r="H44" s="39">
        <v>0</v>
      </c>
      <c r="I44" s="649">
        <f>ROUND(D44*H44,2)</f>
        <v>0</v>
      </c>
      <c r="J44" s="39">
        <v>0</v>
      </c>
      <c r="K44" s="650">
        <f>ROUND(F44*J44,2)</f>
        <v>0</v>
      </c>
      <c r="L44" s="39">
        <v>0</v>
      </c>
      <c r="M44" s="651">
        <f>ROUND(D44*L44,2)</f>
        <v>0</v>
      </c>
      <c r="N44" s="39">
        <v>0</v>
      </c>
      <c r="O44" s="652">
        <f>ROUND(D44*N44,2)</f>
        <v>0</v>
      </c>
      <c r="P44" s="39">
        <v>0</v>
      </c>
      <c r="Q44" s="654">
        <f t="shared" si="23"/>
        <v>0</v>
      </c>
      <c r="R44" s="647">
        <v>0</v>
      </c>
      <c r="S44" s="655">
        <f t="shared" si="24"/>
        <v>0</v>
      </c>
      <c r="T44" s="114">
        <f t="shared" si="25"/>
        <v>0</v>
      </c>
      <c r="U44" s="656">
        <f t="shared" si="26"/>
        <v>0</v>
      </c>
      <c r="V44" s="617"/>
    </row>
    <row r="45" spans="1:22" s="618" customFormat="1" ht="12" customHeight="1" x14ac:dyDescent="0.2">
      <c r="A45" s="894"/>
      <c r="B45" s="27"/>
      <c r="C45" s="137"/>
      <c r="D45" s="201"/>
      <c r="E45" s="657">
        <f t="shared" ref="E45:E65" si="27">C45-D45</f>
        <v>0</v>
      </c>
      <c r="F45" s="39">
        <v>0</v>
      </c>
      <c r="G45" s="648">
        <f t="shared" ref="G45:G66" si="28">ROUND(D45*F45,2)</f>
        <v>0</v>
      </c>
      <c r="H45" s="39">
        <v>0</v>
      </c>
      <c r="I45" s="649">
        <f t="shared" ref="I45:I66" si="29">ROUND(D45*H45,2)</f>
        <v>0</v>
      </c>
      <c r="J45" s="39">
        <v>0</v>
      </c>
      <c r="K45" s="650">
        <f t="shared" ref="K45:K66" si="30">ROUND(F45*J45,2)</f>
        <v>0</v>
      </c>
      <c r="L45" s="39">
        <v>0</v>
      </c>
      <c r="M45" s="651">
        <f t="shared" ref="M45:M66" si="31">ROUND(D45*L45,2)</f>
        <v>0</v>
      </c>
      <c r="N45" s="39">
        <v>0</v>
      </c>
      <c r="O45" s="652">
        <f t="shared" ref="O45:O66" si="32">ROUND(D45*N45,2)</f>
        <v>0</v>
      </c>
      <c r="P45" s="39">
        <v>0</v>
      </c>
      <c r="Q45" s="654">
        <f t="shared" si="23"/>
        <v>0</v>
      </c>
      <c r="R45" s="647">
        <v>0</v>
      </c>
      <c r="S45" s="655">
        <f t="shared" si="24"/>
        <v>0</v>
      </c>
      <c r="T45" s="114">
        <f t="shared" si="25"/>
        <v>0</v>
      </c>
      <c r="U45" s="656">
        <f t="shared" si="26"/>
        <v>0</v>
      </c>
      <c r="V45" s="617"/>
    </row>
    <row r="46" spans="1:22" s="618" customFormat="1" ht="12" customHeight="1" x14ac:dyDescent="0.2">
      <c r="A46" s="894"/>
      <c r="B46" s="27"/>
      <c r="C46" s="137"/>
      <c r="D46" s="201"/>
      <c r="E46" s="657">
        <f t="shared" si="27"/>
        <v>0</v>
      </c>
      <c r="F46" s="39">
        <v>0</v>
      </c>
      <c r="G46" s="648">
        <f t="shared" si="28"/>
        <v>0</v>
      </c>
      <c r="H46" s="39">
        <v>0</v>
      </c>
      <c r="I46" s="649">
        <f t="shared" si="29"/>
        <v>0</v>
      </c>
      <c r="J46" s="39">
        <v>0</v>
      </c>
      <c r="K46" s="650">
        <f t="shared" si="30"/>
        <v>0</v>
      </c>
      <c r="L46" s="39">
        <v>0</v>
      </c>
      <c r="M46" s="651">
        <f t="shared" si="31"/>
        <v>0</v>
      </c>
      <c r="N46" s="39">
        <v>0</v>
      </c>
      <c r="O46" s="652">
        <f t="shared" si="32"/>
        <v>0</v>
      </c>
      <c r="P46" s="39">
        <v>0</v>
      </c>
      <c r="Q46" s="654">
        <f t="shared" si="23"/>
        <v>0</v>
      </c>
      <c r="R46" s="647">
        <v>0</v>
      </c>
      <c r="S46" s="655">
        <f t="shared" si="24"/>
        <v>0</v>
      </c>
      <c r="T46" s="114">
        <f t="shared" si="25"/>
        <v>0</v>
      </c>
      <c r="U46" s="656">
        <f t="shared" si="26"/>
        <v>0</v>
      </c>
      <c r="V46" s="617"/>
    </row>
    <row r="47" spans="1:22" s="618" customFormat="1" ht="12" customHeight="1" x14ac:dyDescent="0.2">
      <c r="A47" s="894"/>
      <c r="B47" s="27"/>
      <c r="C47" s="137"/>
      <c r="D47" s="201"/>
      <c r="E47" s="657">
        <f t="shared" si="27"/>
        <v>0</v>
      </c>
      <c r="F47" s="39">
        <v>0</v>
      </c>
      <c r="G47" s="648">
        <f t="shared" si="28"/>
        <v>0</v>
      </c>
      <c r="H47" s="39">
        <v>0</v>
      </c>
      <c r="I47" s="649">
        <f t="shared" si="29"/>
        <v>0</v>
      </c>
      <c r="J47" s="39">
        <v>0</v>
      </c>
      <c r="K47" s="650">
        <f t="shared" si="30"/>
        <v>0</v>
      </c>
      <c r="L47" s="39">
        <v>0</v>
      </c>
      <c r="M47" s="651">
        <f t="shared" si="31"/>
        <v>0</v>
      </c>
      <c r="N47" s="39">
        <v>0</v>
      </c>
      <c r="O47" s="652">
        <f t="shared" si="32"/>
        <v>0</v>
      </c>
      <c r="P47" s="39">
        <v>0</v>
      </c>
      <c r="Q47" s="654">
        <f t="shared" si="23"/>
        <v>0</v>
      </c>
      <c r="R47" s="647">
        <v>0</v>
      </c>
      <c r="S47" s="655">
        <f t="shared" si="24"/>
        <v>0</v>
      </c>
      <c r="T47" s="114">
        <f t="shared" si="25"/>
        <v>0</v>
      </c>
      <c r="U47" s="656">
        <f t="shared" si="26"/>
        <v>0</v>
      </c>
      <c r="V47" s="617"/>
    </row>
    <row r="48" spans="1:22" s="618" customFormat="1" ht="12" customHeight="1" x14ac:dyDescent="0.2">
      <c r="A48" s="894"/>
      <c r="B48" s="27"/>
      <c r="C48" s="137"/>
      <c r="D48" s="201"/>
      <c r="E48" s="657">
        <f t="shared" si="27"/>
        <v>0</v>
      </c>
      <c r="F48" s="39">
        <v>0</v>
      </c>
      <c r="G48" s="648">
        <f t="shared" si="28"/>
        <v>0</v>
      </c>
      <c r="H48" s="39">
        <v>0</v>
      </c>
      <c r="I48" s="649">
        <f t="shared" si="29"/>
        <v>0</v>
      </c>
      <c r="J48" s="39">
        <v>0</v>
      </c>
      <c r="K48" s="650">
        <f t="shared" si="30"/>
        <v>0</v>
      </c>
      <c r="L48" s="39">
        <v>0</v>
      </c>
      <c r="M48" s="651">
        <f t="shared" si="31"/>
        <v>0</v>
      </c>
      <c r="N48" s="39">
        <v>0</v>
      </c>
      <c r="O48" s="652">
        <f t="shared" si="32"/>
        <v>0</v>
      </c>
      <c r="P48" s="39">
        <v>0</v>
      </c>
      <c r="Q48" s="654">
        <f t="shared" si="23"/>
        <v>0</v>
      </c>
      <c r="R48" s="647">
        <v>0</v>
      </c>
      <c r="S48" s="655">
        <f t="shared" si="24"/>
        <v>0</v>
      </c>
      <c r="T48" s="114">
        <f t="shared" si="25"/>
        <v>0</v>
      </c>
      <c r="U48" s="656">
        <f t="shared" si="26"/>
        <v>0</v>
      </c>
      <c r="V48" s="617"/>
    </row>
    <row r="49" spans="1:22" s="618" customFormat="1" ht="12" customHeight="1" x14ac:dyDescent="0.2">
      <c r="A49" s="894"/>
      <c r="B49" s="27"/>
      <c r="C49" s="137"/>
      <c r="D49" s="201"/>
      <c r="E49" s="657">
        <f t="shared" si="27"/>
        <v>0</v>
      </c>
      <c r="F49" s="39">
        <v>0</v>
      </c>
      <c r="G49" s="648">
        <f t="shared" si="28"/>
        <v>0</v>
      </c>
      <c r="H49" s="39">
        <v>0</v>
      </c>
      <c r="I49" s="649">
        <f t="shared" si="29"/>
        <v>0</v>
      </c>
      <c r="J49" s="39">
        <v>0</v>
      </c>
      <c r="K49" s="650">
        <f t="shared" si="30"/>
        <v>0</v>
      </c>
      <c r="L49" s="39">
        <v>0</v>
      </c>
      <c r="M49" s="651">
        <f t="shared" si="31"/>
        <v>0</v>
      </c>
      <c r="N49" s="39">
        <v>0</v>
      </c>
      <c r="O49" s="652">
        <f t="shared" si="32"/>
        <v>0</v>
      </c>
      <c r="P49" s="39">
        <v>0</v>
      </c>
      <c r="Q49" s="654">
        <f t="shared" si="23"/>
        <v>0</v>
      </c>
      <c r="R49" s="647">
        <v>0</v>
      </c>
      <c r="S49" s="655">
        <f t="shared" si="24"/>
        <v>0</v>
      </c>
      <c r="T49" s="114">
        <f t="shared" si="25"/>
        <v>0</v>
      </c>
      <c r="U49" s="656">
        <f t="shared" si="26"/>
        <v>0</v>
      </c>
      <c r="V49" s="617"/>
    </row>
    <row r="50" spans="1:22" s="618" customFormat="1" ht="12" customHeight="1" x14ac:dyDescent="0.2">
      <c r="A50" s="894"/>
      <c r="B50" s="27"/>
      <c r="C50" s="137"/>
      <c r="D50" s="201"/>
      <c r="E50" s="657">
        <f t="shared" si="27"/>
        <v>0</v>
      </c>
      <c r="F50" s="39">
        <v>0</v>
      </c>
      <c r="G50" s="648">
        <f t="shared" si="28"/>
        <v>0</v>
      </c>
      <c r="H50" s="39">
        <v>0</v>
      </c>
      <c r="I50" s="649">
        <f t="shared" si="29"/>
        <v>0</v>
      </c>
      <c r="J50" s="39">
        <v>0</v>
      </c>
      <c r="K50" s="650">
        <f t="shared" si="30"/>
        <v>0</v>
      </c>
      <c r="L50" s="39">
        <v>0</v>
      </c>
      <c r="M50" s="651">
        <f t="shared" si="31"/>
        <v>0</v>
      </c>
      <c r="N50" s="39">
        <v>0</v>
      </c>
      <c r="O50" s="652">
        <f t="shared" si="32"/>
        <v>0</v>
      </c>
      <c r="P50" s="39">
        <v>0</v>
      </c>
      <c r="Q50" s="654">
        <f t="shared" si="23"/>
        <v>0</v>
      </c>
      <c r="R50" s="647">
        <v>0</v>
      </c>
      <c r="S50" s="655">
        <f t="shared" si="24"/>
        <v>0</v>
      </c>
      <c r="T50" s="114">
        <f t="shared" si="25"/>
        <v>0</v>
      </c>
      <c r="U50" s="656">
        <f t="shared" si="26"/>
        <v>0</v>
      </c>
      <c r="V50" s="617"/>
    </row>
    <row r="51" spans="1:22" s="618" customFormat="1" ht="12" customHeight="1" x14ac:dyDescent="0.2">
      <c r="A51" s="894"/>
      <c r="B51" s="27"/>
      <c r="C51" s="137"/>
      <c r="D51" s="201"/>
      <c r="E51" s="657">
        <f t="shared" si="27"/>
        <v>0</v>
      </c>
      <c r="F51" s="39">
        <v>0</v>
      </c>
      <c r="G51" s="648">
        <f t="shared" si="28"/>
        <v>0</v>
      </c>
      <c r="H51" s="39">
        <v>0</v>
      </c>
      <c r="I51" s="649">
        <f t="shared" si="29"/>
        <v>0</v>
      </c>
      <c r="J51" s="39">
        <v>0</v>
      </c>
      <c r="K51" s="650">
        <f t="shared" si="30"/>
        <v>0</v>
      </c>
      <c r="L51" s="39">
        <v>0</v>
      </c>
      <c r="M51" s="651">
        <f t="shared" si="31"/>
        <v>0</v>
      </c>
      <c r="N51" s="39">
        <v>0</v>
      </c>
      <c r="O51" s="652">
        <f t="shared" si="32"/>
        <v>0</v>
      </c>
      <c r="P51" s="39">
        <v>0</v>
      </c>
      <c r="Q51" s="654">
        <f t="shared" si="23"/>
        <v>0</v>
      </c>
      <c r="R51" s="647">
        <v>0</v>
      </c>
      <c r="S51" s="655">
        <f t="shared" si="24"/>
        <v>0</v>
      </c>
      <c r="T51" s="114">
        <f t="shared" si="25"/>
        <v>0</v>
      </c>
      <c r="U51" s="656">
        <f t="shared" si="26"/>
        <v>0</v>
      </c>
      <c r="V51" s="617"/>
    </row>
    <row r="52" spans="1:22" s="618" customFormat="1" ht="12" customHeight="1" x14ac:dyDescent="0.2">
      <c r="A52" s="894"/>
      <c r="B52" s="27"/>
      <c r="C52" s="137"/>
      <c r="D52" s="201"/>
      <c r="E52" s="657">
        <f t="shared" si="27"/>
        <v>0</v>
      </c>
      <c r="F52" s="39">
        <v>0</v>
      </c>
      <c r="G52" s="648">
        <f t="shared" si="28"/>
        <v>0</v>
      </c>
      <c r="H52" s="39">
        <v>0</v>
      </c>
      <c r="I52" s="649">
        <f t="shared" si="29"/>
        <v>0</v>
      </c>
      <c r="J52" s="39">
        <v>0</v>
      </c>
      <c r="K52" s="650">
        <f t="shared" si="30"/>
        <v>0</v>
      </c>
      <c r="L52" s="39">
        <v>0</v>
      </c>
      <c r="M52" s="651">
        <f t="shared" si="31"/>
        <v>0</v>
      </c>
      <c r="N52" s="39">
        <v>0</v>
      </c>
      <c r="O52" s="652">
        <f t="shared" si="32"/>
        <v>0</v>
      </c>
      <c r="P52" s="39">
        <v>0</v>
      </c>
      <c r="Q52" s="654">
        <f t="shared" si="23"/>
        <v>0</v>
      </c>
      <c r="R52" s="647">
        <v>0</v>
      </c>
      <c r="S52" s="655">
        <f t="shared" si="24"/>
        <v>0</v>
      </c>
      <c r="T52" s="114">
        <f t="shared" si="25"/>
        <v>0</v>
      </c>
      <c r="U52" s="656">
        <f t="shared" si="26"/>
        <v>0</v>
      </c>
      <c r="V52" s="617"/>
    </row>
    <row r="53" spans="1:22" s="618" customFormat="1" ht="12" customHeight="1" x14ac:dyDescent="0.2">
      <c r="A53" s="894"/>
      <c r="B53" s="27"/>
      <c r="C53" s="137"/>
      <c r="D53" s="201"/>
      <c r="E53" s="657">
        <f t="shared" si="27"/>
        <v>0</v>
      </c>
      <c r="F53" s="39">
        <v>0</v>
      </c>
      <c r="G53" s="648">
        <f t="shared" si="28"/>
        <v>0</v>
      </c>
      <c r="H53" s="39">
        <v>0</v>
      </c>
      <c r="I53" s="649">
        <f t="shared" si="29"/>
        <v>0</v>
      </c>
      <c r="J53" s="39">
        <v>0</v>
      </c>
      <c r="K53" s="650">
        <f t="shared" si="30"/>
        <v>0</v>
      </c>
      <c r="L53" s="39">
        <v>0</v>
      </c>
      <c r="M53" s="651">
        <f t="shared" si="31"/>
        <v>0</v>
      </c>
      <c r="N53" s="39">
        <v>0</v>
      </c>
      <c r="O53" s="652">
        <f t="shared" si="32"/>
        <v>0</v>
      </c>
      <c r="P53" s="39">
        <v>0</v>
      </c>
      <c r="Q53" s="654">
        <f t="shared" si="23"/>
        <v>0</v>
      </c>
      <c r="R53" s="647">
        <v>0</v>
      </c>
      <c r="S53" s="655">
        <f t="shared" si="24"/>
        <v>0</v>
      </c>
      <c r="T53" s="114">
        <f t="shared" si="25"/>
        <v>0</v>
      </c>
      <c r="U53" s="656">
        <f t="shared" si="26"/>
        <v>0</v>
      </c>
      <c r="V53" s="617"/>
    </row>
    <row r="54" spans="1:22" s="618" customFormat="1" ht="12" customHeight="1" x14ac:dyDescent="0.2">
      <c r="A54" s="894"/>
      <c r="B54" s="27"/>
      <c r="C54" s="137"/>
      <c r="D54" s="201"/>
      <c r="E54" s="657">
        <f t="shared" si="27"/>
        <v>0</v>
      </c>
      <c r="F54" s="39">
        <v>0</v>
      </c>
      <c r="G54" s="648">
        <f t="shared" si="28"/>
        <v>0</v>
      </c>
      <c r="H54" s="39">
        <v>0</v>
      </c>
      <c r="I54" s="649">
        <f t="shared" si="29"/>
        <v>0</v>
      </c>
      <c r="J54" s="39">
        <v>0</v>
      </c>
      <c r="K54" s="650">
        <f t="shared" si="30"/>
        <v>0</v>
      </c>
      <c r="L54" s="39">
        <v>0</v>
      </c>
      <c r="M54" s="651">
        <f t="shared" si="31"/>
        <v>0</v>
      </c>
      <c r="N54" s="39">
        <v>0</v>
      </c>
      <c r="O54" s="652">
        <f t="shared" si="32"/>
        <v>0</v>
      </c>
      <c r="P54" s="39">
        <v>0</v>
      </c>
      <c r="Q54" s="654">
        <f t="shared" si="23"/>
        <v>0</v>
      </c>
      <c r="R54" s="647">
        <v>0</v>
      </c>
      <c r="S54" s="655">
        <f t="shared" si="24"/>
        <v>0</v>
      </c>
      <c r="T54" s="114">
        <f t="shared" si="25"/>
        <v>0</v>
      </c>
      <c r="U54" s="656">
        <f t="shared" si="26"/>
        <v>0</v>
      </c>
      <c r="V54" s="617"/>
    </row>
    <row r="55" spans="1:22" s="618" customFormat="1" ht="12" customHeight="1" x14ac:dyDescent="0.2">
      <c r="A55" s="894"/>
      <c r="B55" s="27"/>
      <c r="C55" s="137"/>
      <c r="D55" s="201"/>
      <c r="E55" s="657">
        <f t="shared" si="27"/>
        <v>0</v>
      </c>
      <c r="F55" s="39">
        <v>0</v>
      </c>
      <c r="G55" s="648">
        <f t="shared" si="28"/>
        <v>0</v>
      </c>
      <c r="H55" s="39">
        <v>0</v>
      </c>
      <c r="I55" s="649">
        <f t="shared" si="29"/>
        <v>0</v>
      </c>
      <c r="J55" s="39">
        <v>0</v>
      </c>
      <c r="K55" s="650">
        <f t="shared" si="30"/>
        <v>0</v>
      </c>
      <c r="L55" s="39">
        <v>0</v>
      </c>
      <c r="M55" s="651">
        <f t="shared" si="31"/>
        <v>0</v>
      </c>
      <c r="N55" s="39">
        <v>0</v>
      </c>
      <c r="O55" s="652">
        <f t="shared" si="32"/>
        <v>0</v>
      </c>
      <c r="P55" s="39">
        <v>0</v>
      </c>
      <c r="Q55" s="654">
        <f t="shared" si="23"/>
        <v>0</v>
      </c>
      <c r="R55" s="647">
        <v>0</v>
      </c>
      <c r="S55" s="655">
        <f t="shared" si="24"/>
        <v>0</v>
      </c>
      <c r="T55" s="114">
        <f t="shared" si="25"/>
        <v>0</v>
      </c>
      <c r="U55" s="656">
        <f t="shared" si="26"/>
        <v>0</v>
      </c>
      <c r="V55" s="617"/>
    </row>
    <row r="56" spans="1:22" s="618" customFormat="1" ht="12" customHeight="1" x14ac:dyDescent="0.2">
      <c r="A56" s="894"/>
      <c r="B56" s="27"/>
      <c r="C56" s="137"/>
      <c r="D56" s="201"/>
      <c r="E56" s="657">
        <f t="shared" si="27"/>
        <v>0</v>
      </c>
      <c r="F56" s="39">
        <v>0</v>
      </c>
      <c r="G56" s="648">
        <f t="shared" si="28"/>
        <v>0</v>
      </c>
      <c r="H56" s="39">
        <v>0</v>
      </c>
      <c r="I56" s="649">
        <f t="shared" si="29"/>
        <v>0</v>
      </c>
      <c r="J56" s="39">
        <v>0</v>
      </c>
      <c r="K56" s="650">
        <f t="shared" si="30"/>
        <v>0</v>
      </c>
      <c r="L56" s="39">
        <v>0</v>
      </c>
      <c r="M56" s="651">
        <f t="shared" si="31"/>
        <v>0</v>
      </c>
      <c r="N56" s="39">
        <v>0</v>
      </c>
      <c r="O56" s="652">
        <f t="shared" si="32"/>
        <v>0</v>
      </c>
      <c r="P56" s="39">
        <v>0</v>
      </c>
      <c r="Q56" s="654">
        <f t="shared" si="23"/>
        <v>0</v>
      </c>
      <c r="R56" s="647">
        <v>0</v>
      </c>
      <c r="S56" s="655">
        <f t="shared" si="24"/>
        <v>0</v>
      </c>
      <c r="T56" s="114">
        <f t="shared" si="25"/>
        <v>0</v>
      </c>
      <c r="U56" s="656">
        <f t="shared" si="26"/>
        <v>0</v>
      </c>
      <c r="V56" s="617"/>
    </row>
    <row r="57" spans="1:22" s="618" customFormat="1" ht="12" customHeight="1" x14ac:dyDescent="0.2">
      <c r="A57" s="894"/>
      <c r="B57" s="27"/>
      <c r="C57" s="137"/>
      <c r="D57" s="201"/>
      <c r="E57" s="657">
        <f t="shared" si="27"/>
        <v>0</v>
      </c>
      <c r="F57" s="39">
        <v>0</v>
      </c>
      <c r="G57" s="648">
        <f t="shared" si="28"/>
        <v>0</v>
      </c>
      <c r="H57" s="39">
        <v>0</v>
      </c>
      <c r="I57" s="649">
        <f t="shared" si="29"/>
        <v>0</v>
      </c>
      <c r="J57" s="39">
        <v>0</v>
      </c>
      <c r="K57" s="650">
        <f t="shared" si="30"/>
        <v>0</v>
      </c>
      <c r="L57" s="39">
        <v>0</v>
      </c>
      <c r="M57" s="651">
        <f t="shared" si="31"/>
        <v>0</v>
      </c>
      <c r="N57" s="39">
        <v>0</v>
      </c>
      <c r="O57" s="652">
        <f t="shared" si="32"/>
        <v>0</v>
      </c>
      <c r="P57" s="39">
        <v>0</v>
      </c>
      <c r="Q57" s="654">
        <f t="shared" si="23"/>
        <v>0</v>
      </c>
      <c r="R57" s="647">
        <v>0</v>
      </c>
      <c r="S57" s="655">
        <f t="shared" si="24"/>
        <v>0</v>
      </c>
      <c r="T57" s="114">
        <f t="shared" si="25"/>
        <v>0</v>
      </c>
      <c r="U57" s="656">
        <f t="shared" si="26"/>
        <v>0</v>
      </c>
      <c r="V57" s="617"/>
    </row>
    <row r="58" spans="1:22" s="618" customFormat="1" ht="12" customHeight="1" x14ac:dyDescent="0.2">
      <c r="A58" s="894"/>
      <c r="B58" s="27"/>
      <c r="C58" s="137"/>
      <c r="D58" s="201"/>
      <c r="E58" s="657">
        <f t="shared" si="27"/>
        <v>0</v>
      </c>
      <c r="F58" s="39">
        <v>0</v>
      </c>
      <c r="G58" s="648">
        <f t="shared" si="28"/>
        <v>0</v>
      </c>
      <c r="H58" s="39">
        <v>0</v>
      </c>
      <c r="I58" s="649">
        <f t="shared" si="29"/>
        <v>0</v>
      </c>
      <c r="J58" s="39">
        <v>0</v>
      </c>
      <c r="K58" s="650">
        <f t="shared" si="30"/>
        <v>0</v>
      </c>
      <c r="L58" s="39">
        <v>0</v>
      </c>
      <c r="M58" s="651">
        <f t="shared" si="31"/>
        <v>0</v>
      </c>
      <c r="N58" s="39">
        <v>0</v>
      </c>
      <c r="O58" s="652">
        <f t="shared" si="32"/>
        <v>0</v>
      </c>
      <c r="P58" s="39">
        <v>0</v>
      </c>
      <c r="Q58" s="654">
        <f t="shared" si="23"/>
        <v>0</v>
      </c>
      <c r="R58" s="647">
        <v>0</v>
      </c>
      <c r="S58" s="655">
        <f t="shared" si="24"/>
        <v>0</v>
      </c>
      <c r="T58" s="114">
        <f t="shared" si="25"/>
        <v>0</v>
      </c>
      <c r="U58" s="656">
        <f t="shared" si="26"/>
        <v>0</v>
      </c>
      <c r="V58" s="617"/>
    </row>
    <row r="59" spans="1:22" s="618" customFormat="1" ht="12" customHeight="1" x14ac:dyDescent="0.2">
      <c r="A59" s="894"/>
      <c r="B59" s="27"/>
      <c r="C59" s="137"/>
      <c r="D59" s="201"/>
      <c r="E59" s="657">
        <f t="shared" si="27"/>
        <v>0</v>
      </c>
      <c r="F59" s="39">
        <v>0</v>
      </c>
      <c r="G59" s="648">
        <f t="shared" si="28"/>
        <v>0</v>
      </c>
      <c r="H59" s="39">
        <v>0</v>
      </c>
      <c r="I59" s="649">
        <f t="shared" si="29"/>
        <v>0</v>
      </c>
      <c r="J59" s="39">
        <v>0</v>
      </c>
      <c r="K59" s="650">
        <f t="shared" si="30"/>
        <v>0</v>
      </c>
      <c r="L59" s="39">
        <v>0</v>
      </c>
      <c r="M59" s="651">
        <f t="shared" si="31"/>
        <v>0</v>
      </c>
      <c r="N59" s="39">
        <v>0</v>
      </c>
      <c r="O59" s="652">
        <f t="shared" si="32"/>
        <v>0</v>
      </c>
      <c r="P59" s="39">
        <v>0</v>
      </c>
      <c r="Q59" s="654">
        <f t="shared" si="23"/>
        <v>0</v>
      </c>
      <c r="R59" s="647">
        <v>0</v>
      </c>
      <c r="S59" s="655">
        <f t="shared" si="24"/>
        <v>0</v>
      </c>
      <c r="T59" s="114">
        <f t="shared" si="25"/>
        <v>0</v>
      </c>
      <c r="U59" s="656">
        <f t="shared" si="26"/>
        <v>0</v>
      </c>
      <c r="V59" s="617"/>
    </row>
    <row r="60" spans="1:22" s="618" customFormat="1" ht="12" customHeight="1" x14ac:dyDescent="0.2">
      <c r="A60" s="894"/>
      <c r="B60" s="27"/>
      <c r="C60" s="137"/>
      <c r="D60" s="201"/>
      <c r="E60" s="657">
        <f t="shared" si="27"/>
        <v>0</v>
      </c>
      <c r="F60" s="39">
        <v>0</v>
      </c>
      <c r="G60" s="648">
        <f t="shared" si="28"/>
        <v>0</v>
      </c>
      <c r="H60" s="39">
        <v>0</v>
      </c>
      <c r="I60" s="649">
        <f t="shared" si="29"/>
        <v>0</v>
      </c>
      <c r="J60" s="39">
        <v>0</v>
      </c>
      <c r="K60" s="650">
        <f t="shared" si="30"/>
        <v>0</v>
      </c>
      <c r="L60" s="39">
        <v>0</v>
      </c>
      <c r="M60" s="651">
        <f t="shared" si="31"/>
        <v>0</v>
      </c>
      <c r="N60" s="39">
        <v>0</v>
      </c>
      <c r="O60" s="652">
        <f t="shared" si="32"/>
        <v>0</v>
      </c>
      <c r="P60" s="39">
        <v>0</v>
      </c>
      <c r="Q60" s="654">
        <f t="shared" si="23"/>
        <v>0</v>
      </c>
      <c r="R60" s="647">
        <v>0</v>
      </c>
      <c r="S60" s="655">
        <f t="shared" si="24"/>
        <v>0</v>
      </c>
      <c r="T60" s="114">
        <f t="shared" si="25"/>
        <v>0</v>
      </c>
      <c r="U60" s="656">
        <f t="shared" si="26"/>
        <v>0</v>
      </c>
      <c r="V60" s="617"/>
    </row>
    <row r="61" spans="1:22" s="618" customFormat="1" ht="12" customHeight="1" x14ac:dyDescent="0.2">
      <c r="A61" s="894"/>
      <c r="B61" s="27"/>
      <c r="C61" s="137"/>
      <c r="D61" s="201"/>
      <c r="E61" s="657">
        <f t="shared" si="27"/>
        <v>0</v>
      </c>
      <c r="F61" s="39">
        <v>0</v>
      </c>
      <c r="G61" s="648">
        <f t="shared" si="28"/>
        <v>0</v>
      </c>
      <c r="H61" s="39">
        <v>0</v>
      </c>
      <c r="I61" s="649">
        <f t="shared" si="29"/>
        <v>0</v>
      </c>
      <c r="J61" s="39">
        <v>0</v>
      </c>
      <c r="K61" s="650">
        <f t="shared" si="30"/>
        <v>0</v>
      </c>
      <c r="L61" s="39">
        <v>0</v>
      </c>
      <c r="M61" s="651">
        <f t="shared" si="31"/>
        <v>0</v>
      </c>
      <c r="N61" s="39">
        <v>0</v>
      </c>
      <c r="O61" s="652">
        <f t="shared" si="32"/>
        <v>0</v>
      </c>
      <c r="P61" s="39">
        <v>0</v>
      </c>
      <c r="Q61" s="654">
        <f t="shared" si="23"/>
        <v>0</v>
      </c>
      <c r="R61" s="647">
        <v>0</v>
      </c>
      <c r="S61" s="655">
        <f t="shared" si="24"/>
        <v>0</v>
      </c>
      <c r="T61" s="114">
        <f t="shared" si="25"/>
        <v>0</v>
      </c>
      <c r="U61" s="656">
        <f t="shared" si="26"/>
        <v>0</v>
      </c>
      <c r="V61" s="617"/>
    </row>
    <row r="62" spans="1:22" s="618" customFormat="1" ht="12" customHeight="1" x14ac:dyDescent="0.2">
      <c r="A62" s="894"/>
      <c r="B62" s="27"/>
      <c r="C62" s="137"/>
      <c r="D62" s="201"/>
      <c r="E62" s="657">
        <f t="shared" si="27"/>
        <v>0</v>
      </c>
      <c r="F62" s="39">
        <v>0</v>
      </c>
      <c r="G62" s="648">
        <f t="shared" si="28"/>
        <v>0</v>
      </c>
      <c r="H62" s="39">
        <v>0</v>
      </c>
      <c r="I62" s="649">
        <f t="shared" si="29"/>
        <v>0</v>
      </c>
      <c r="J62" s="39">
        <v>0</v>
      </c>
      <c r="K62" s="650">
        <f t="shared" si="30"/>
        <v>0</v>
      </c>
      <c r="L62" s="39">
        <v>0</v>
      </c>
      <c r="M62" s="651">
        <f t="shared" si="31"/>
        <v>0</v>
      </c>
      <c r="N62" s="39">
        <v>0</v>
      </c>
      <c r="O62" s="652">
        <f t="shared" si="32"/>
        <v>0</v>
      </c>
      <c r="P62" s="39">
        <v>0</v>
      </c>
      <c r="Q62" s="654">
        <f t="shared" si="23"/>
        <v>0</v>
      </c>
      <c r="R62" s="647">
        <v>0</v>
      </c>
      <c r="S62" s="655">
        <f t="shared" si="24"/>
        <v>0</v>
      </c>
      <c r="T62" s="114">
        <f t="shared" si="25"/>
        <v>0</v>
      </c>
      <c r="U62" s="656">
        <f t="shared" si="26"/>
        <v>0</v>
      </c>
      <c r="V62" s="617"/>
    </row>
    <row r="63" spans="1:22" s="618" customFormat="1" ht="12" customHeight="1" x14ac:dyDescent="0.2">
      <c r="A63" s="894"/>
      <c r="B63" s="27"/>
      <c r="C63" s="137"/>
      <c r="D63" s="201"/>
      <c r="E63" s="657">
        <f t="shared" si="27"/>
        <v>0</v>
      </c>
      <c r="F63" s="39">
        <v>0</v>
      </c>
      <c r="G63" s="648">
        <f t="shared" si="28"/>
        <v>0</v>
      </c>
      <c r="H63" s="39">
        <v>0</v>
      </c>
      <c r="I63" s="649">
        <f t="shared" si="29"/>
        <v>0</v>
      </c>
      <c r="J63" s="39">
        <v>0</v>
      </c>
      <c r="K63" s="650">
        <f t="shared" si="30"/>
        <v>0</v>
      </c>
      <c r="L63" s="39">
        <v>0</v>
      </c>
      <c r="M63" s="651">
        <f t="shared" si="31"/>
        <v>0</v>
      </c>
      <c r="N63" s="39">
        <v>0</v>
      </c>
      <c r="O63" s="652">
        <f t="shared" si="32"/>
        <v>0</v>
      </c>
      <c r="P63" s="39">
        <v>0</v>
      </c>
      <c r="Q63" s="654">
        <f t="shared" si="23"/>
        <v>0</v>
      </c>
      <c r="R63" s="647">
        <v>0</v>
      </c>
      <c r="S63" s="655">
        <f t="shared" si="24"/>
        <v>0</v>
      </c>
      <c r="T63" s="114">
        <f t="shared" si="25"/>
        <v>0</v>
      </c>
      <c r="U63" s="656">
        <f t="shared" si="26"/>
        <v>0</v>
      </c>
      <c r="V63" s="617"/>
    </row>
    <row r="64" spans="1:22" s="618" customFormat="1" ht="12" customHeight="1" x14ac:dyDescent="0.2">
      <c r="A64" s="894"/>
      <c r="B64" s="27"/>
      <c r="C64" s="137"/>
      <c r="D64" s="201"/>
      <c r="E64" s="657">
        <f t="shared" si="27"/>
        <v>0</v>
      </c>
      <c r="F64" s="39">
        <v>0</v>
      </c>
      <c r="G64" s="648">
        <f t="shared" si="28"/>
        <v>0</v>
      </c>
      <c r="H64" s="39">
        <v>0</v>
      </c>
      <c r="I64" s="649">
        <f t="shared" si="29"/>
        <v>0</v>
      </c>
      <c r="J64" s="39">
        <v>0</v>
      </c>
      <c r="K64" s="650">
        <f t="shared" si="30"/>
        <v>0</v>
      </c>
      <c r="L64" s="39">
        <v>0</v>
      </c>
      <c r="M64" s="651">
        <f t="shared" si="31"/>
        <v>0</v>
      </c>
      <c r="N64" s="39">
        <v>0</v>
      </c>
      <c r="O64" s="652">
        <f t="shared" si="32"/>
        <v>0</v>
      </c>
      <c r="P64" s="39">
        <v>0</v>
      </c>
      <c r="Q64" s="654">
        <f t="shared" si="23"/>
        <v>0</v>
      </c>
      <c r="R64" s="647">
        <v>0</v>
      </c>
      <c r="S64" s="655">
        <f t="shared" si="24"/>
        <v>0</v>
      </c>
      <c r="T64" s="114">
        <f t="shared" si="25"/>
        <v>0</v>
      </c>
      <c r="U64" s="656">
        <f t="shared" si="26"/>
        <v>0</v>
      </c>
      <c r="V64" s="617"/>
    </row>
    <row r="65" spans="1:32" s="618" customFormat="1" ht="12" customHeight="1" x14ac:dyDescent="0.2">
      <c r="A65" s="894"/>
      <c r="B65" s="474" t="s">
        <v>609</v>
      </c>
      <c r="C65" s="137"/>
      <c r="D65" s="201"/>
      <c r="E65" s="657">
        <f t="shared" si="27"/>
        <v>0</v>
      </c>
      <c r="F65" s="39">
        <v>0</v>
      </c>
      <c r="G65" s="648">
        <f t="shared" si="28"/>
        <v>0</v>
      </c>
      <c r="H65" s="39">
        <v>0</v>
      </c>
      <c r="I65" s="649">
        <f t="shared" si="29"/>
        <v>0</v>
      </c>
      <c r="J65" s="39">
        <v>0</v>
      </c>
      <c r="K65" s="650">
        <f t="shared" si="30"/>
        <v>0</v>
      </c>
      <c r="L65" s="39">
        <v>0</v>
      </c>
      <c r="M65" s="651">
        <f t="shared" si="31"/>
        <v>0</v>
      </c>
      <c r="N65" s="39">
        <v>0</v>
      </c>
      <c r="O65" s="652">
        <f t="shared" si="32"/>
        <v>0</v>
      </c>
      <c r="P65" s="39">
        <v>0</v>
      </c>
      <c r="Q65" s="654">
        <f t="shared" si="23"/>
        <v>0</v>
      </c>
      <c r="R65" s="647">
        <v>0</v>
      </c>
      <c r="S65" s="655">
        <f t="shared" si="24"/>
        <v>0</v>
      </c>
      <c r="T65" s="114">
        <f t="shared" si="25"/>
        <v>0</v>
      </c>
      <c r="U65" s="656">
        <f t="shared" si="26"/>
        <v>0</v>
      </c>
      <c r="V65" s="617"/>
    </row>
    <row r="66" spans="1:32" s="618" customFormat="1" ht="12" customHeight="1" thickBot="1" x14ac:dyDescent="0.25">
      <c r="A66" s="895"/>
      <c r="B66" s="28"/>
      <c r="C66" s="138"/>
      <c r="D66" s="202"/>
      <c r="E66" s="667"/>
      <c r="F66" s="39">
        <v>0</v>
      </c>
      <c r="G66" s="648">
        <f t="shared" si="28"/>
        <v>0</v>
      </c>
      <c r="H66" s="39">
        <v>0</v>
      </c>
      <c r="I66" s="649">
        <f t="shared" si="29"/>
        <v>0</v>
      </c>
      <c r="J66" s="39">
        <v>0</v>
      </c>
      <c r="K66" s="650">
        <f t="shared" si="30"/>
        <v>0</v>
      </c>
      <c r="L66" s="39">
        <v>0</v>
      </c>
      <c r="M66" s="651">
        <f t="shared" si="31"/>
        <v>0</v>
      </c>
      <c r="N66" s="39">
        <v>0</v>
      </c>
      <c r="O66" s="652">
        <f t="shared" si="32"/>
        <v>0</v>
      </c>
      <c r="P66" s="39">
        <v>0</v>
      </c>
      <c r="Q66" s="654">
        <f t="shared" si="23"/>
        <v>0</v>
      </c>
      <c r="R66" s="647">
        <v>0</v>
      </c>
      <c r="S66" s="655">
        <f t="shared" si="24"/>
        <v>0</v>
      </c>
      <c r="T66" s="114">
        <f t="shared" si="25"/>
        <v>0</v>
      </c>
      <c r="U66" s="656">
        <f t="shared" si="26"/>
        <v>0</v>
      </c>
      <c r="V66" s="617"/>
    </row>
    <row r="67" spans="1:32" s="683" customFormat="1" ht="18.75" customHeight="1" thickBot="1" x14ac:dyDescent="0.25">
      <c r="A67" s="609"/>
      <c r="B67" s="675" t="s">
        <v>200</v>
      </c>
      <c r="C67" s="676"/>
      <c r="D67" s="676"/>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2" s="699" customFormat="1" ht="18.75" customHeight="1" thickTop="1" thickBot="1" x14ac:dyDescent="0.25">
      <c r="A68" s="609"/>
      <c r="B68" s="675"/>
      <c r="C68" s="676"/>
      <c r="D68" s="676"/>
      <c r="E68" s="676"/>
      <c r="F68" s="677"/>
      <c r="G68" s="678"/>
      <c r="H68" s="677"/>
      <c r="I68" s="678"/>
      <c r="J68" s="677"/>
      <c r="K68" s="678"/>
      <c r="L68" s="677"/>
      <c r="M68" s="678"/>
      <c r="N68" s="677"/>
      <c r="O68" s="678"/>
      <c r="P68" s="677"/>
      <c r="Q68" s="678"/>
      <c r="R68" s="677"/>
      <c r="S68" s="678"/>
      <c r="T68" s="677"/>
      <c r="U68" s="678"/>
      <c r="V68" s="698"/>
    </row>
    <row r="69" spans="1:32" s="683" customFormat="1" ht="18.75" customHeight="1" thickTop="1" thickBot="1" x14ac:dyDescent="0.25">
      <c r="A69" s="609"/>
      <c r="B69" s="700" t="s">
        <v>201</v>
      </c>
      <c r="C69" s="701"/>
      <c r="D69" s="701"/>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2" s="609" customFormat="1" ht="13.5" thickTop="1" x14ac:dyDescent="0.2">
      <c r="A70" s="703"/>
      <c r="C70" s="704"/>
      <c r="D70" s="704"/>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c r="AC70" s="703"/>
      <c r="AD70" s="703"/>
    </row>
    <row r="71" spans="1:32" s="609" customFormat="1" ht="12.75" x14ac:dyDescent="0.2">
      <c r="A71" s="703"/>
      <c r="C71" s="703"/>
      <c r="D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c r="AE71" s="703"/>
      <c r="AF71" s="703"/>
    </row>
    <row r="72" spans="1:32" s="609" customFormat="1" ht="15.75" x14ac:dyDescent="0.25">
      <c r="B72" s="715" t="s">
        <v>217</v>
      </c>
      <c r="C72" s="703"/>
      <c r="D72" s="703"/>
      <c r="E72" s="703"/>
      <c r="F72" s="703"/>
      <c r="G72" s="703"/>
      <c r="H72" s="703"/>
      <c r="I72" s="703"/>
      <c r="J72" s="703"/>
      <c r="K72" s="703"/>
      <c r="L72" s="703"/>
      <c r="M72" s="703"/>
      <c r="N72" s="703"/>
      <c r="O72" s="703"/>
      <c r="P72" s="488"/>
      <c r="Q72" s="488"/>
      <c r="R72" s="703"/>
      <c r="S72" s="703"/>
      <c r="T72" s="705"/>
      <c r="U72" s="705"/>
      <c r="V72" s="703"/>
      <c r="W72" s="703"/>
      <c r="X72" s="706"/>
      <c r="Y72" s="612"/>
    </row>
    <row r="73" spans="1:32" s="609" customFormat="1" x14ac:dyDescent="0.2">
      <c r="B73" s="488" t="s">
        <v>612</v>
      </c>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2" s="609" customFormat="1" x14ac:dyDescent="0.2">
      <c r="B74" s="488"/>
      <c r="C74" s="704"/>
      <c r="D74" s="704"/>
      <c r="E74" s="703"/>
      <c r="F74" s="703"/>
      <c r="G74" s="703"/>
      <c r="H74" s="703"/>
      <c r="I74" s="703"/>
      <c r="J74" s="703"/>
      <c r="K74" s="703"/>
      <c r="L74" s="703"/>
      <c r="M74" s="703"/>
      <c r="N74" s="703"/>
      <c r="O74" s="703"/>
      <c r="P74" s="488"/>
      <c r="Q74" s="488"/>
      <c r="R74" s="703"/>
      <c r="S74" s="703"/>
      <c r="T74" s="705"/>
      <c r="U74" s="705"/>
      <c r="V74" s="703"/>
      <c r="W74" s="703"/>
      <c r="X74" s="706"/>
      <c r="Y74" s="612"/>
    </row>
    <row r="75" spans="1:32" s="609" customFormat="1" x14ac:dyDescent="0.2">
      <c r="B75" s="488" t="s">
        <v>214</v>
      </c>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2" s="731" customFormat="1" ht="15.75" x14ac:dyDescent="0.25">
      <c r="B76" s="715" t="s">
        <v>215</v>
      </c>
      <c r="C76" s="703"/>
      <c r="D76" s="703"/>
      <c r="E76" s="703"/>
      <c r="F76" s="703"/>
      <c r="G76" s="703"/>
      <c r="H76" s="703"/>
      <c r="I76" s="703"/>
      <c r="J76" s="703"/>
      <c r="K76" s="703"/>
      <c r="L76" s="703"/>
      <c r="M76" s="703"/>
      <c r="N76" s="703"/>
      <c r="O76" s="703"/>
      <c r="P76" s="488"/>
      <c r="Q76" s="488"/>
      <c r="R76" s="703"/>
      <c r="S76" s="703"/>
      <c r="T76" s="705"/>
      <c r="U76" s="705"/>
      <c r="V76" s="703"/>
      <c r="W76" s="703"/>
      <c r="X76" s="706"/>
      <c r="Y76" s="732"/>
    </row>
    <row r="77" spans="1:32" ht="15.75" x14ac:dyDescent="0.25">
      <c r="B77" s="703"/>
      <c r="P77" s="485"/>
      <c r="Q77" s="485"/>
      <c r="X77" s="722"/>
    </row>
    <row r="78" spans="1:32" x14ac:dyDescent="0.25">
      <c r="X78" s="722"/>
    </row>
    <row r="79" spans="1:32" x14ac:dyDescent="0.25">
      <c r="X79" s="722"/>
    </row>
    <row r="80" spans="1:32"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36:E36 C26:D26 B15:D25 B27:D34 E15:E35 B42:E64 B12:E14 C35:D35 B66:E66 C65:E65" name="Positions"/>
    <protectedRange sqref="F12:F36 H12:H36 L12:L36 N12:N36 P12:P36 R12:R36 F42:F66 H42:H66 L42:L66 N42:N66 P42:P66 R42:R66 J42:J66 J12:J36" name="TANF"/>
    <protectedRange sqref="B26" name="Positions_1"/>
    <protectedRange sqref="B35" name="Positions_2"/>
    <protectedRange sqref="B65" name="Positions_3"/>
  </protectedRanges>
  <mergeCells count="23">
    <mergeCell ref="R38:S38"/>
    <mergeCell ref="T38:U38"/>
    <mergeCell ref="P38:Q38"/>
    <mergeCell ref="A40:A66"/>
    <mergeCell ref="A10:A36"/>
    <mergeCell ref="F38:G38"/>
    <mergeCell ref="H38:I38"/>
    <mergeCell ref="L38:M38"/>
    <mergeCell ref="N38:O38"/>
    <mergeCell ref="J38:K38"/>
    <mergeCell ref="A1:U1"/>
    <mergeCell ref="A2:U2"/>
    <mergeCell ref="S4:U4"/>
    <mergeCell ref="B6:U6"/>
    <mergeCell ref="F8:G8"/>
    <mergeCell ref="H8:I8"/>
    <mergeCell ref="L8:M8"/>
    <mergeCell ref="N8:O8"/>
    <mergeCell ref="R8:S8"/>
    <mergeCell ref="P8:Q8"/>
    <mergeCell ref="L4:M4"/>
    <mergeCell ref="T8:U8"/>
    <mergeCell ref="J8:K8"/>
  </mergeCells>
  <hyperlinks>
    <hyperlink ref="S4" location="'Agency Budget Summary'!A1" display="Click here to return to Agency Budget Summary Page" xr:uid="{00000000-0004-0000-0900-000000000000}"/>
    <hyperlink ref="S4:U4" location="'DCF-ODV Budget Summary'!A1" display="Click here to return to DCF-ODV Budget Summary Page" xr:uid="{00000000-0004-0000-0900-000001000000}"/>
    <hyperlink ref="Q4" location="'DCF-ODV Budget Summary'!A1" display="Click here to return to DCF-ODV Budget Summary Page" xr:uid="{00000000-0004-0000-0900-000002000000}"/>
  </hyperlinks>
  <pageMargins left="0.2" right="0.2" top="0.25" bottom="0.25" header="0.3" footer="0.3"/>
  <pageSetup scale="58" orientation="landscape" r:id="rId1"/>
  <colBreaks count="1" manualBreakCount="1">
    <brk id="2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pageSetUpPr fitToPage="1"/>
  </sheetPr>
  <dimension ref="A1:Z40"/>
  <sheetViews>
    <sheetView zoomScale="80" zoomScaleNormal="80" workbookViewId="0">
      <pane xSplit="2" ySplit="5" topLeftCell="C6" activePane="bottomRight" state="frozen"/>
      <selection activeCell="A3" sqref="A3"/>
      <selection pane="topRight" activeCell="A3" sqref="A3"/>
      <selection pane="bottomLeft" activeCell="A3" sqref="A3"/>
      <selection pane="bottomRight" activeCell="G24" sqref="G24:I24"/>
    </sheetView>
  </sheetViews>
  <sheetFormatPr defaultColWidth="9.28515625" defaultRowHeight="12.75" x14ac:dyDescent="0.2"/>
  <cols>
    <col min="1" max="1" width="24.7109375" style="228" customWidth="1"/>
    <col min="2" max="2" width="14.7109375" style="228" customWidth="1"/>
    <col min="3" max="6" width="20.28515625" style="228" customWidth="1"/>
    <col min="7" max="9" width="14.7109375" style="228" customWidth="1"/>
    <col min="10" max="10" width="20.28515625" style="228" customWidth="1"/>
    <col min="11" max="14" width="13.7109375" style="228" customWidth="1"/>
    <col min="15" max="15" width="16.28515625" style="228" customWidth="1"/>
    <col min="16" max="16" width="13" style="228" customWidth="1"/>
    <col min="17" max="16384" width="9.28515625" style="228"/>
  </cols>
  <sheetData>
    <row r="1" spans="1:26" ht="27" thickBot="1" x14ac:dyDescent="0.45">
      <c r="A1" s="924" t="s">
        <v>0</v>
      </c>
      <c r="B1" s="924"/>
      <c r="C1" s="924"/>
      <c r="D1" s="924"/>
      <c r="E1" s="924"/>
      <c r="F1" s="924"/>
      <c r="G1" s="924"/>
      <c r="H1" s="924"/>
      <c r="I1" s="924"/>
      <c r="J1" s="924"/>
      <c r="K1" s="924"/>
      <c r="L1" s="924"/>
      <c r="M1" s="924"/>
      <c r="N1" s="924"/>
      <c r="O1" s="924"/>
    </row>
    <row r="2" spans="1:26" ht="30.75" customHeight="1" x14ac:dyDescent="0.4">
      <c r="A2" s="925">
        <f>'Cost Allocation Instructions'!D4</f>
        <v>0</v>
      </c>
      <c r="B2" s="926"/>
      <c r="C2" s="926"/>
      <c r="D2" s="926"/>
      <c r="E2" s="926"/>
      <c r="F2" s="926"/>
      <c r="G2" s="926"/>
      <c r="H2" s="926"/>
      <c r="I2" s="926"/>
      <c r="J2" s="926"/>
      <c r="K2" s="926"/>
      <c r="L2" s="926"/>
      <c r="M2" s="926"/>
      <c r="N2" s="926"/>
      <c r="O2" s="927"/>
      <c r="P2" s="809" t="s">
        <v>106</v>
      </c>
      <c r="Q2" s="809"/>
      <c r="R2" s="809"/>
    </row>
    <row r="3" spans="1:26" s="32" customFormat="1" ht="36" customHeight="1" x14ac:dyDescent="0.2">
      <c r="A3" s="915" t="s">
        <v>216</v>
      </c>
      <c r="B3" s="916"/>
      <c r="C3" s="916"/>
      <c r="D3" s="916"/>
      <c r="E3" s="916"/>
      <c r="F3" s="916"/>
      <c r="G3" s="916"/>
      <c r="H3" s="916"/>
      <c r="I3" s="916"/>
      <c r="J3" s="916"/>
      <c r="K3" s="916"/>
      <c r="L3" s="916"/>
      <c r="M3" s="916"/>
      <c r="N3" s="916"/>
      <c r="O3" s="917"/>
      <c r="P3" s="30"/>
      <c r="Q3" s="30"/>
      <c r="R3" s="30"/>
      <c r="S3" s="46"/>
      <c r="T3" s="51"/>
      <c r="U3" s="30"/>
      <c r="V3" s="30"/>
      <c r="W3" s="30"/>
      <c r="X3" s="30"/>
      <c r="Y3" s="30"/>
      <c r="Z3" s="31"/>
    </row>
    <row r="4" spans="1:26" ht="35.1" customHeight="1" x14ac:dyDescent="0.2">
      <c r="A4" s="913" t="s">
        <v>205</v>
      </c>
      <c r="B4" s="914"/>
      <c r="C4" s="430" t="s">
        <v>206</v>
      </c>
      <c r="D4" s="430" t="s">
        <v>207</v>
      </c>
      <c r="E4" s="430" t="s">
        <v>208</v>
      </c>
      <c r="F4" s="430" t="s">
        <v>161</v>
      </c>
      <c r="G4" s="910" t="s">
        <v>209</v>
      </c>
      <c r="H4" s="911"/>
      <c r="I4" s="912"/>
      <c r="J4" s="430" t="s">
        <v>210</v>
      </c>
      <c r="K4" s="430"/>
      <c r="L4" s="430"/>
      <c r="M4" s="430"/>
      <c r="N4" s="430"/>
      <c r="O4" s="431"/>
      <c r="P4" s="229"/>
    </row>
    <row r="5" spans="1:26" s="231" customFormat="1" ht="38.25" customHeight="1" x14ac:dyDescent="0.2">
      <c r="A5" s="432" t="s">
        <v>135</v>
      </c>
      <c r="B5" s="432" t="s">
        <v>211</v>
      </c>
      <c r="C5" s="433" t="s">
        <v>26</v>
      </c>
      <c r="D5" s="433" t="s">
        <v>26</v>
      </c>
      <c r="E5" s="433" t="s">
        <v>26</v>
      </c>
      <c r="F5" s="433" t="s">
        <v>26</v>
      </c>
      <c r="G5" s="433" t="s">
        <v>26</v>
      </c>
      <c r="H5" s="433" t="s">
        <v>26</v>
      </c>
      <c r="I5" s="433" t="s">
        <v>26</v>
      </c>
      <c r="J5" s="433" t="s">
        <v>26</v>
      </c>
      <c r="K5" s="433" t="s">
        <v>26</v>
      </c>
      <c r="L5" s="433" t="s">
        <v>26</v>
      </c>
      <c r="M5" s="433" t="s">
        <v>26</v>
      </c>
      <c r="N5" s="433" t="s">
        <v>26</v>
      </c>
      <c r="O5" s="434" t="s">
        <v>367</v>
      </c>
      <c r="P5" s="230"/>
    </row>
    <row r="6" spans="1:26" x14ac:dyDescent="0.2">
      <c r="A6" s="234" t="s">
        <v>28</v>
      </c>
      <c r="B6" s="303">
        <v>16000</v>
      </c>
      <c r="C6" s="302">
        <f>55000*7.65%</f>
        <v>4207.5</v>
      </c>
      <c r="D6" s="232">
        <f>55000*7%</f>
        <v>3850.0000000000005</v>
      </c>
      <c r="E6" s="232">
        <v>4000</v>
      </c>
      <c r="F6" s="232">
        <v>1000</v>
      </c>
      <c r="G6" s="907">
        <v>1000</v>
      </c>
      <c r="H6" s="908"/>
      <c r="I6" s="909"/>
      <c r="J6" s="232">
        <v>1942.5</v>
      </c>
      <c r="K6" s="232"/>
      <c r="L6" s="232"/>
      <c r="M6" s="232"/>
      <c r="N6" s="232"/>
      <c r="O6" s="435">
        <f>SUM(C6:N6)</f>
        <v>16000</v>
      </c>
      <c r="P6" s="229"/>
    </row>
    <row r="7" spans="1:26" x14ac:dyDescent="0.2">
      <c r="A7" s="234" t="s">
        <v>29</v>
      </c>
      <c r="B7" s="303">
        <v>16000</v>
      </c>
      <c r="C7" s="302">
        <f>55000*7.65%</f>
        <v>4207.5</v>
      </c>
      <c r="D7" s="232">
        <f>55000*7%</f>
        <v>3850.0000000000005</v>
      </c>
      <c r="E7" s="232">
        <v>4000</v>
      </c>
      <c r="F7" s="232">
        <v>1000</v>
      </c>
      <c r="G7" s="907">
        <v>1000</v>
      </c>
      <c r="H7" s="908"/>
      <c r="I7" s="909"/>
      <c r="J7" s="232">
        <v>1942.5</v>
      </c>
      <c r="K7" s="232"/>
      <c r="L7" s="232"/>
      <c r="M7" s="232"/>
      <c r="N7" s="232"/>
      <c r="O7" s="435">
        <f t="shared" ref="O7:O22" si="0">SUM(C7:N7)</f>
        <v>16000</v>
      </c>
      <c r="P7" s="229"/>
    </row>
    <row r="8" spans="1:26" x14ac:dyDescent="0.2">
      <c r="A8" s="234"/>
      <c r="B8" s="303"/>
      <c r="C8" s="302"/>
      <c r="D8" s="232"/>
      <c r="E8" s="232"/>
      <c r="F8" s="232"/>
      <c r="G8" s="930"/>
      <c r="H8" s="931"/>
      <c r="I8" s="932"/>
      <c r="J8" s="232"/>
      <c r="K8" s="232"/>
      <c r="L8" s="232"/>
      <c r="M8" s="232"/>
      <c r="N8" s="232"/>
      <c r="O8" s="435">
        <f t="shared" si="0"/>
        <v>0</v>
      </c>
      <c r="P8" s="229"/>
    </row>
    <row r="9" spans="1:26" x14ac:dyDescent="0.2">
      <c r="A9" s="27"/>
      <c r="B9" s="303"/>
      <c r="C9" s="302"/>
      <c r="D9" s="232"/>
      <c r="E9" s="232"/>
      <c r="F9" s="232"/>
      <c r="G9" s="907"/>
      <c r="H9" s="908"/>
      <c r="I9" s="909"/>
      <c r="J9" s="232"/>
      <c r="K9" s="232"/>
      <c r="L9" s="232"/>
      <c r="M9" s="232"/>
      <c r="N9" s="232"/>
      <c r="O9" s="435">
        <f t="shared" si="0"/>
        <v>0</v>
      </c>
      <c r="P9" s="233">
        <f t="shared" ref="P9:P22" si="1">B9-O9</f>
        <v>0</v>
      </c>
    </row>
    <row r="10" spans="1:26" x14ac:dyDescent="0.2">
      <c r="A10" s="27"/>
      <c r="B10" s="303"/>
      <c r="C10" s="302"/>
      <c r="D10" s="232"/>
      <c r="E10" s="232"/>
      <c r="F10" s="232"/>
      <c r="G10" s="907"/>
      <c r="H10" s="908"/>
      <c r="I10" s="909"/>
      <c r="J10" s="232"/>
      <c r="K10" s="232"/>
      <c r="L10" s="232"/>
      <c r="M10" s="232"/>
      <c r="N10" s="232"/>
      <c r="O10" s="435">
        <f t="shared" si="0"/>
        <v>0</v>
      </c>
      <c r="P10" s="233">
        <f t="shared" si="1"/>
        <v>0</v>
      </c>
    </row>
    <row r="11" spans="1:26" x14ac:dyDescent="0.2">
      <c r="A11" s="27"/>
      <c r="B11" s="303"/>
      <c r="C11" s="302"/>
      <c r="D11" s="232"/>
      <c r="E11" s="232"/>
      <c r="F11" s="232"/>
      <c r="G11" s="907"/>
      <c r="H11" s="908"/>
      <c r="I11" s="909"/>
      <c r="J11" s="232"/>
      <c r="K11" s="232"/>
      <c r="L11" s="232"/>
      <c r="M11" s="232"/>
      <c r="N11" s="232"/>
      <c r="O11" s="435">
        <f t="shared" si="0"/>
        <v>0</v>
      </c>
      <c r="P11" s="233">
        <f t="shared" si="1"/>
        <v>0</v>
      </c>
    </row>
    <row r="12" spans="1:26" x14ac:dyDescent="0.2">
      <c r="A12" s="27"/>
      <c r="B12" s="303"/>
      <c r="C12" s="302"/>
      <c r="D12" s="232"/>
      <c r="E12" s="232"/>
      <c r="F12" s="232"/>
      <c r="G12" s="907"/>
      <c r="H12" s="908"/>
      <c r="I12" s="909"/>
      <c r="J12" s="232"/>
      <c r="K12" s="232"/>
      <c r="L12" s="232"/>
      <c r="M12" s="232"/>
      <c r="N12" s="232"/>
      <c r="O12" s="435">
        <f t="shared" si="0"/>
        <v>0</v>
      </c>
      <c r="P12" s="233">
        <f t="shared" si="1"/>
        <v>0</v>
      </c>
    </row>
    <row r="13" spans="1:26" x14ac:dyDescent="0.2">
      <c r="A13" s="27"/>
      <c r="B13" s="303"/>
      <c r="C13" s="302"/>
      <c r="D13" s="232"/>
      <c r="E13" s="232"/>
      <c r="F13" s="232"/>
      <c r="G13" s="907"/>
      <c r="H13" s="908"/>
      <c r="I13" s="909"/>
      <c r="J13" s="232"/>
      <c r="K13" s="232"/>
      <c r="L13" s="232"/>
      <c r="M13" s="232"/>
      <c r="N13" s="232"/>
      <c r="O13" s="435">
        <f t="shared" si="0"/>
        <v>0</v>
      </c>
      <c r="P13" s="233">
        <f t="shared" si="1"/>
        <v>0</v>
      </c>
    </row>
    <row r="14" spans="1:26" x14ac:dyDescent="0.2">
      <c r="A14" s="27"/>
      <c r="B14" s="303"/>
      <c r="C14" s="302"/>
      <c r="D14" s="232"/>
      <c r="E14" s="232"/>
      <c r="F14" s="232"/>
      <c r="G14" s="907"/>
      <c r="H14" s="908"/>
      <c r="I14" s="909"/>
      <c r="J14" s="232"/>
      <c r="K14" s="232"/>
      <c r="L14" s="232"/>
      <c r="M14" s="232"/>
      <c r="N14" s="232"/>
      <c r="O14" s="435">
        <f t="shared" si="0"/>
        <v>0</v>
      </c>
      <c r="P14" s="233">
        <f t="shared" si="1"/>
        <v>0</v>
      </c>
    </row>
    <row r="15" spans="1:26" x14ac:dyDescent="0.2">
      <c r="A15" s="27"/>
      <c r="B15" s="303"/>
      <c r="C15" s="302"/>
      <c r="D15" s="232"/>
      <c r="E15" s="232"/>
      <c r="F15" s="232"/>
      <c r="G15" s="907"/>
      <c r="H15" s="908"/>
      <c r="I15" s="909"/>
      <c r="J15" s="232"/>
      <c r="K15" s="232"/>
      <c r="L15" s="232"/>
      <c r="M15" s="232"/>
      <c r="N15" s="232"/>
      <c r="O15" s="435">
        <f t="shared" si="0"/>
        <v>0</v>
      </c>
      <c r="P15" s="233">
        <f t="shared" si="1"/>
        <v>0</v>
      </c>
    </row>
    <row r="16" spans="1:26" x14ac:dyDescent="0.2">
      <c r="A16" s="27"/>
      <c r="B16" s="303"/>
      <c r="C16" s="302"/>
      <c r="D16" s="232"/>
      <c r="E16" s="232"/>
      <c r="F16" s="232"/>
      <c r="G16" s="907"/>
      <c r="H16" s="908"/>
      <c r="I16" s="909"/>
      <c r="J16" s="232"/>
      <c r="K16" s="232"/>
      <c r="L16" s="232"/>
      <c r="M16" s="232"/>
      <c r="N16" s="232"/>
      <c r="O16" s="435">
        <f t="shared" si="0"/>
        <v>0</v>
      </c>
      <c r="P16" s="233">
        <f t="shared" si="1"/>
        <v>0</v>
      </c>
    </row>
    <row r="17" spans="1:16" x14ac:dyDescent="0.2">
      <c r="A17" s="27"/>
      <c r="B17" s="303"/>
      <c r="C17" s="302"/>
      <c r="D17" s="232"/>
      <c r="E17" s="232"/>
      <c r="F17" s="232"/>
      <c r="G17" s="921"/>
      <c r="H17" s="922"/>
      <c r="I17" s="923"/>
      <c r="J17" s="232"/>
      <c r="K17" s="232"/>
      <c r="L17" s="232"/>
      <c r="M17" s="232"/>
      <c r="N17" s="232"/>
      <c r="O17" s="435">
        <f t="shared" si="0"/>
        <v>0</v>
      </c>
      <c r="P17" s="233">
        <f t="shared" si="1"/>
        <v>0</v>
      </c>
    </row>
    <row r="18" spans="1:16" x14ac:dyDescent="0.2">
      <c r="A18" s="27"/>
      <c r="B18" s="303"/>
      <c r="C18" s="302"/>
      <c r="D18" s="232"/>
      <c r="E18" s="232"/>
      <c r="F18" s="232"/>
      <c r="G18" s="921"/>
      <c r="H18" s="922"/>
      <c r="I18" s="923"/>
      <c r="J18" s="232"/>
      <c r="K18" s="232"/>
      <c r="L18" s="232"/>
      <c r="M18" s="232"/>
      <c r="N18" s="232"/>
      <c r="O18" s="435">
        <f t="shared" si="0"/>
        <v>0</v>
      </c>
      <c r="P18" s="233">
        <f t="shared" si="1"/>
        <v>0</v>
      </c>
    </row>
    <row r="19" spans="1:16" x14ac:dyDescent="0.2">
      <c r="A19" s="27"/>
      <c r="B19" s="303"/>
      <c r="C19" s="302"/>
      <c r="D19" s="232"/>
      <c r="E19" s="232"/>
      <c r="F19" s="232"/>
      <c r="G19" s="907"/>
      <c r="H19" s="908"/>
      <c r="I19" s="909"/>
      <c r="J19" s="232"/>
      <c r="K19" s="232"/>
      <c r="L19" s="232"/>
      <c r="M19" s="232"/>
      <c r="N19" s="232"/>
      <c r="O19" s="435">
        <f t="shared" si="0"/>
        <v>0</v>
      </c>
      <c r="P19" s="233">
        <f t="shared" si="1"/>
        <v>0</v>
      </c>
    </row>
    <row r="20" spans="1:16" x14ac:dyDescent="0.2">
      <c r="A20" s="234"/>
      <c r="B20" s="303"/>
      <c r="C20" s="302"/>
      <c r="D20" s="232"/>
      <c r="E20" s="232"/>
      <c r="F20" s="232"/>
      <c r="G20" s="907"/>
      <c r="H20" s="908"/>
      <c r="I20" s="909"/>
      <c r="J20" s="232"/>
      <c r="K20" s="232"/>
      <c r="L20" s="232"/>
      <c r="M20" s="232"/>
      <c r="N20" s="232"/>
      <c r="O20" s="435">
        <f t="shared" si="0"/>
        <v>0</v>
      </c>
      <c r="P20" s="233">
        <f t="shared" si="1"/>
        <v>0</v>
      </c>
    </row>
    <row r="21" spans="1:16" x14ac:dyDescent="0.2">
      <c r="A21" s="234"/>
      <c r="B21" s="303"/>
      <c r="C21" s="302"/>
      <c r="D21" s="232"/>
      <c r="E21" s="232"/>
      <c r="F21" s="232"/>
      <c r="G21" s="907"/>
      <c r="H21" s="908"/>
      <c r="I21" s="909"/>
      <c r="J21" s="232"/>
      <c r="K21" s="232"/>
      <c r="L21" s="232"/>
      <c r="M21" s="232"/>
      <c r="N21" s="232"/>
      <c r="O21" s="435">
        <f t="shared" si="0"/>
        <v>0</v>
      </c>
      <c r="P21" s="233">
        <f t="shared" si="1"/>
        <v>0</v>
      </c>
    </row>
    <row r="22" spans="1:16" x14ac:dyDescent="0.2">
      <c r="A22" s="234"/>
      <c r="B22" s="303"/>
      <c r="C22" s="302"/>
      <c r="D22" s="232"/>
      <c r="E22" s="232"/>
      <c r="F22" s="232"/>
      <c r="G22" s="907"/>
      <c r="H22" s="908"/>
      <c r="I22" s="909"/>
      <c r="J22" s="232"/>
      <c r="K22" s="232"/>
      <c r="L22" s="232"/>
      <c r="M22" s="232"/>
      <c r="N22" s="232"/>
      <c r="O22" s="435">
        <f t="shared" si="0"/>
        <v>0</v>
      </c>
      <c r="P22" s="233">
        <f t="shared" si="1"/>
        <v>0</v>
      </c>
    </row>
    <row r="23" spans="1:16" ht="18.75" customHeight="1" x14ac:dyDescent="0.2">
      <c r="A23" s="437" t="s">
        <v>30</v>
      </c>
      <c r="B23" s="438">
        <f t="shared" ref="B23:G23" si="2">SUM(B6:B22)</f>
        <v>32000</v>
      </c>
      <c r="C23" s="439">
        <f t="shared" si="2"/>
        <v>8415</v>
      </c>
      <c r="D23" s="436">
        <f t="shared" si="2"/>
        <v>7700.0000000000009</v>
      </c>
      <c r="E23" s="436">
        <f t="shared" si="2"/>
        <v>8000</v>
      </c>
      <c r="F23" s="436">
        <f t="shared" si="2"/>
        <v>2000</v>
      </c>
      <c r="G23" s="918">
        <f t="shared" si="2"/>
        <v>2000</v>
      </c>
      <c r="H23" s="919"/>
      <c r="I23" s="920"/>
      <c r="J23" s="436">
        <f t="shared" ref="J23:O23" si="3">SUM(J6:J22)</f>
        <v>3885</v>
      </c>
      <c r="K23" s="436">
        <f t="shared" si="3"/>
        <v>0</v>
      </c>
      <c r="L23" s="436">
        <f t="shared" si="3"/>
        <v>0</v>
      </c>
      <c r="M23" s="436">
        <f t="shared" si="3"/>
        <v>0</v>
      </c>
      <c r="N23" s="436">
        <f t="shared" si="3"/>
        <v>0</v>
      </c>
      <c r="O23" s="436">
        <f t="shared" si="3"/>
        <v>32000</v>
      </c>
      <c r="P23" s="229"/>
    </row>
    <row r="24" spans="1:16" ht="45" customHeight="1" x14ac:dyDescent="0.2">
      <c r="A24" s="913" t="s">
        <v>212</v>
      </c>
      <c r="B24" s="914"/>
      <c r="C24" s="430" t="s">
        <v>206</v>
      </c>
      <c r="D24" s="430" t="s">
        <v>207</v>
      </c>
      <c r="E24" s="430" t="s">
        <v>208</v>
      </c>
      <c r="F24" s="430" t="s">
        <v>161</v>
      </c>
      <c r="G24" s="910" t="s">
        <v>209</v>
      </c>
      <c r="H24" s="911"/>
      <c r="I24" s="912"/>
      <c r="J24" s="430" t="s">
        <v>210</v>
      </c>
      <c r="K24" s="430"/>
      <c r="L24" s="430"/>
      <c r="M24" s="430"/>
      <c r="N24" s="430"/>
      <c r="O24" s="431"/>
      <c r="P24" s="229"/>
    </row>
    <row r="25" spans="1:16" s="231" customFormat="1" ht="38.25" customHeight="1" x14ac:dyDescent="0.2">
      <c r="A25" s="432" t="s">
        <v>135</v>
      </c>
      <c r="B25" s="432" t="s">
        <v>211</v>
      </c>
      <c r="C25" s="433" t="s">
        <v>26</v>
      </c>
      <c r="D25" s="433" t="s">
        <v>26</v>
      </c>
      <c r="E25" s="433" t="s">
        <v>26</v>
      </c>
      <c r="F25" s="433" t="s">
        <v>26</v>
      </c>
      <c r="G25" s="433" t="s">
        <v>26</v>
      </c>
      <c r="H25" s="433" t="s">
        <v>26</v>
      </c>
      <c r="I25" s="433" t="s">
        <v>26</v>
      </c>
      <c r="J25" s="433" t="s">
        <v>26</v>
      </c>
      <c r="K25" s="433" t="s">
        <v>26</v>
      </c>
      <c r="L25" s="433" t="s">
        <v>26</v>
      </c>
      <c r="M25" s="433" t="s">
        <v>26</v>
      </c>
      <c r="N25" s="433" t="s">
        <v>26</v>
      </c>
      <c r="O25" s="434" t="s">
        <v>367</v>
      </c>
      <c r="P25" s="230"/>
    </row>
    <row r="26" spans="1:16" x14ac:dyDescent="0.2">
      <c r="A26" s="234"/>
      <c r="B26" s="303"/>
      <c r="C26" s="302"/>
      <c r="D26" s="232"/>
      <c r="E26" s="232"/>
      <c r="F26" s="232"/>
      <c r="G26" s="921"/>
      <c r="H26" s="922"/>
      <c r="I26" s="923"/>
      <c r="J26" s="232"/>
      <c r="K26" s="232"/>
      <c r="L26" s="232"/>
      <c r="M26" s="232"/>
      <c r="N26" s="232"/>
      <c r="O26" s="435">
        <f t="shared" ref="O26:O37" si="4">SUM(C26:N26)</f>
        <v>0</v>
      </c>
      <c r="P26" s="229"/>
    </row>
    <row r="27" spans="1:16" x14ac:dyDescent="0.2">
      <c r="A27" s="27"/>
      <c r="B27" s="303"/>
      <c r="C27" s="302"/>
      <c r="D27" s="232"/>
      <c r="E27" s="232"/>
      <c r="F27" s="232"/>
      <c r="G27" s="907"/>
      <c r="H27" s="908"/>
      <c r="I27" s="909"/>
      <c r="J27" s="232"/>
      <c r="K27" s="232"/>
      <c r="L27" s="232"/>
      <c r="M27" s="232"/>
      <c r="N27" s="232"/>
      <c r="O27" s="435">
        <f t="shared" si="4"/>
        <v>0</v>
      </c>
      <c r="P27" s="233">
        <f>B27-O27</f>
        <v>0</v>
      </c>
    </row>
    <row r="28" spans="1:16" x14ac:dyDescent="0.2">
      <c r="A28" s="27"/>
      <c r="B28" s="303"/>
      <c r="C28" s="302"/>
      <c r="D28" s="232"/>
      <c r="E28" s="232"/>
      <c r="F28" s="232"/>
      <c r="G28" s="921"/>
      <c r="H28" s="922"/>
      <c r="I28" s="923"/>
      <c r="J28" s="232"/>
      <c r="K28" s="232"/>
      <c r="L28" s="232"/>
      <c r="M28" s="232"/>
      <c r="N28" s="232"/>
      <c r="O28" s="435">
        <f t="shared" si="4"/>
        <v>0</v>
      </c>
      <c r="P28" s="233">
        <f t="shared" ref="P28:P37" si="5">B28-O28</f>
        <v>0</v>
      </c>
    </row>
    <row r="29" spans="1:16" x14ac:dyDescent="0.2">
      <c r="A29" s="27"/>
      <c r="B29" s="303"/>
      <c r="C29" s="302"/>
      <c r="D29" s="232"/>
      <c r="E29" s="232"/>
      <c r="F29" s="232"/>
      <c r="G29" s="907"/>
      <c r="H29" s="908"/>
      <c r="I29" s="909"/>
      <c r="J29" s="232"/>
      <c r="K29" s="232"/>
      <c r="L29" s="232"/>
      <c r="M29" s="232"/>
      <c r="N29" s="232"/>
      <c r="O29" s="435">
        <f t="shared" si="4"/>
        <v>0</v>
      </c>
      <c r="P29" s="233">
        <f t="shared" si="5"/>
        <v>0</v>
      </c>
    </row>
    <row r="30" spans="1:16" x14ac:dyDescent="0.2">
      <c r="A30" s="27"/>
      <c r="B30" s="303"/>
      <c r="C30" s="302"/>
      <c r="D30" s="232"/>
      <c r="E30" s="232"/>
      <c r="F30" s="232"/>
      <c r="G30" s="921"/>
      <c r="H30" s="922"/>
      <c r="I30" s="923"/>
      <c r="J30" s="232"/>
      <c r="K30" s="232"/>
      <c r="L30" s="232"/>
      <c r="M30" s="232"/>
      <c r="N30" s="232"/>
      <c r="O30" s="435">
        <f t="shared" si="4"/>
        <v>0</v>
      </c>
      <c r="P30" s="233">
        <f t="shared" si="5"/>
        <v>0</v>
      </c>
    </row>
    <row r="31" spans="1:16" x14ac:dyDescent="0.2">
      <c r="A31" s="27"/>
      <c r="B31" s="303"/>
      <c r="C31" s="302"/>
      <c r="D31" s="232"/>
      <c r="E31" s="232"/>
      <c r="F31" s="232"/>
      <c r="G31" s="921"/>
      <c r="H31" s="922"/>
      <c r="I31" s="923"/>
      <c r="J31" s="232"/>
      <c r="K31" s="232"/>
      <c r="L31" s="232"/>
      <c r="M31" s="232"/>
      <c r="N31" s="232"/>
      <c r="O31" s="435">
        <f t="shared" si="4"/>
        <v>0</v>
      </c>
      <c r="P31" s="233">
        <f t="shared" si="5"/>
        <v>0</v>
      </c>
    </row>
    <row r="32" spans="1:16" x14ac:dyDescent="0.2">
      <c r="A32" s="27"/>
      <c r="B32" s="303"/>
      <c r="C32" s="302"/>
      <c r="D32" s="232"/>
      <c r="E32" s="232"/>
      <c r="F32" s="232"/>
      <c r="G32" s="921"/>
      <c r="H32" s="922"/>
      <c r="I32" s="923"/>
      <c r="J32" s="232"/>
      <c r="K32" s="232"/>
      <c r="L32" s="232"/>
      <c r="M32" s="232"/>
      <c r="N32" s="232"/>
      <c r="O32" s="435">
        <f t="shared" si="4"/>
        <v>0</v>
      </c>
      <c r="P32" s="233">
        <f t="shared" si="5"/>
        <v>0</v>
      </c>
    </row>
    <row r="33" spans="1:16" x14ac:dyDescent="0.2">
      <c r="A33" s="27"/>
      <c r="B33" s="303"/>
      <c r="C33" s="302"/>
      <c r="D33" s="232"/>
      <c r="E33" s="232"/>
      <c r="F33" s="232"/>
      <c r="G33" s="921"/>
      <c r="H33" s="922"/>
      <c r="I33" s="923"/>
      <c r="J33" s="232"/>
      <c r="K33" s="232"/>
      <c r="L33" s="232"/>
      <c r="M33" s="232"/>
      <c r="N33" s="232"/>
      <c r="O33" s="435">
        <f t="shared" si="4"/>
        <v>0</v>
      </c>
      <c r="P33" s="233">
        <f t="shared" si="5"/>
        <v>0</v>
      </c>
    </row>
    <row r="34" spans="1:16" x14ac:dyDescent="0.2">
      <c r="A34" s="234"/>
      <c r="B34" s="303"/>
      <c r="C34" s="302"/>
      <c r="D34" s="232"/>
      <c r="E34" s="232"/>
      <c r="F34" s="232"/>
      <c r="G34" s="921"/>
      <c r="H34" s="922"/>
      <c r="I34" s="923"/>
      <c r="J34" s="232"/>
      <c r="K34" s="232"/>
      <c r="L34" s="232"/>
      <c r="M34" s="232"/>
      <c r="N34" s="232"/>
      <c r="O34" s="435">
        <f t="shared" si="4"/>
        <v>0</v>
      </c>
      <c r="P34" s="233">
        <f t="shared" si="5"/>
        <v>0</v>
      </c>
    </row>
    <row r="35" spans="1:16" x14ac:dyDescent="0.2">
      <c r="A35" s="234"/>
      <c r="B35" s="303"/>
      <c r="C35" s="302"/>
      <c r="D35" s="232"/>
      <c r="E35" s="232"/>
      <c r="F35" s="232"/>
      <c r="G35" s="907"/>
      <c r="H35" s="908"/>
      <c r="I35" s="909"/>
      <c r="J35" s="232"/>
      <c r="K35" s="232"/>
      <c r="L35" s="232"/>
      <c r="M35" s="232"/>
      <c r="N35" s="232"/>
      <c r="O35" s="435">
        <f t="shared" si="4"/>
        <v>0</v>
      </c>
      <c r="P35" s="233">
        <f t="shared" si="5"/>
        <v>0</v>
      </c>
    </row>
    <row r="36" spans="1:16" x14ac:dyDescent="0.2">
      <c r="A36" s="234"/>
      <c r="B36" s="303"/>
      <c r="C36" s="302"/>
      <c r="D36" s="232"/>
      <c r="E36" s="232"/>
      <c r="F36" s="232"/>
      <c r="G36" s="921"/>
      <c r="H36" s="922"/>
      <c r="I36" s="923"/>
      <c r="J36" s="232"/>
      <c r="K36" s="232"/>
      <c r="L36" s="232"/>
      <c r="M36" s="232"/>
      <c r="N36" s="232"/>
      <c r="O36" s="435">
        <f t="shared" si="4"/>
        <v>0</v>
      </c>
      <c r="P36" s="233">
        <f t="shared" si="5"/>
        <v>0</v>
      </c>
    </row>
    <row r="37" spans="1:16" x14ac:dyDescent="0.2">
      <c r="A37" s="234"/>
      <c r="B37" s="303"/>
      <c r="C37" s="302"/>
      <c r="D37" s="232"/>
      <c r="E37" s="232"/>
      <c r="F37" s="232"/>
      <c r="G37" s="921"/>
      <c r="H37" s="922"/>
      <c r="I37" s="923"/>
      <c r="J37" s="232"/>
      <c r="K37" s="232"/>
      <c r="L37" s="232"/>
      <c r="M37" s="232"/>
      <c r="N37" s="232"/>
      <c r="O37" s="435">
        <f t="shared" si="4"/>
        <v>0</v>
      </c>
      <c r="P37" s="233">
        <f t="shared" si="5"/>
        <v>0</v>
      </c>
    </row>
    <row r="38" spans="1:16" ht="18.75" customHeight="1" x14ac:dyDescent="0.2">
      <c r="A38" s="437" t="s">
        <v>31</v>
      </c>
      <c r="B38" s="438">
        <f>SUM(B26:B37)</f>
        <v>0</v>
      </c>
      <c r="C38" s="439">
        <f t="shared" ref="C38:N38" si="6">SUM(C26:C37)</f>
        <v>0</v>
      </c>
      <c r="D38" s="436">
        <f t="shared" si="6"/>
        <v>0</v>
      </c>
      <c r="E38" s="436">
        <f t="shared" si="6"/>
        <v>0</v>
      </c>
      <c r="F38" s="436">
        <f t="shared" si="6"/>
        <v>0</v>
      </c>
      <c r="G38" s="918">
        <f t="shared" si="6"/>
        <v>0</v>
      </c>
      <c r="H38" s="919"/>
      <c r="I38" s="920"/>
      <c r="J38" s="436">
        <f t="shared" si="6"/>
        <v>0</v>
      </c>
      <c r="K38" s="436">
        <f>SUM(K26:K37)</f>
        <v>0</v>
      </c>
      <c r="L38" s="436">
        <f t="shared" si="6"/>
        <v>0</v>
      </c>
      <c r="M38" s="436">
        <f t="shared" si="6"/>
        <v>0</v>
      </c>
      <c r="N38" s="436">
        <f t="shared" si="6"/>
        <v>0</v>
      </c>
      <c r="O38" s="436">
        <f>SUM(O26:O37)</f>
        <v>0</v>
      </c>
      <c r="P38" s="229"/>
    </row>
    <row r="39" spans="1:16" ht="10.5" customHeight="1" x14ac:dyDescent="0.2">
      <c r="A39" s="441"/>
      <c r="B39" s="440"/>
      <c r="C39" s="440"/>
      <c r="D39" s="440"/>
      <c r="E39" s="440"/>
      <c r="F39" s="440"/>
      <c r="G39" s="440"/>
      <c r="H39" s="440"/>
      <c r="I39" s="440"/>
      <c r="J39" s="440"/>
      <c r="K39" s="440"/>
      <c r="L39" s="440"/>
      <c r="M39" s="440"/>
      <c r="N39" s="440"/>
      <c r="O39" s="440"/>
      <c r="P39" s="229"/>
    </row>
    <row r="40" spans="1:16" ht="29.25" customHeight="1" x14ac:dyDescent="0.2">
      <c r="A40" s="928"/>
      <c r="B40" s="929"/>
      <c r="C40" s="435">
        <f t="shared" ref="C40:O40" si="7">C23+C38</f>
        <v>8415</v>
      </c>
      <c r="D40" s="435">
        <f t="shared" si="7"/>
        <v>7700.0000000000009</v>
      </c>
      <c r="E40" s="435">
        <f t="shared" si="7"/>
        <v>8000</v>
      </c>
      <c r="F40" s="435">
        <f t="shared" si="7"/>
        <v>2000</v>
      </c>
      <c r="G40" s="435">
        <f t="shared" si="7"/>
        <v>2000</v>
      </c>
      <c r="H40" s="435">
        <f t="shared" si="7"/>
        <v>0</v>
      </c>
      <c r="I40" s="435">
        <f t="shared" si="7"/>
        <v>0</v>
      </c>
      <c r="J40" s="435">
        <f t="shared" si="7"/>
        <v>3885</v>
      </c>
      <c r="K40" s="435">
        <f t="shared" si="7"/>
        <v>0</v>
      </c>
      <c r="L40" s="435">
        <f t="shared" si="7"/>
        <v>0</v>
      </c>
      <c r="M40" s="435">
        <f t="shared" si="7"/>
        <v>0</v>
      </c>
      <c r="N40" s="435">
        <f t="shared" si="7"/>
        <v>0</v>
      </c>
      <c r="O40" s="435">
        <f t="shared" si="7"/>
        <v>32000</v>
      </c>
      <c r="P40" s="229"/>
    </row>
  </sheetData>
  <sheetProtection selectLockedCells="1"/>
  <protectedRanges>
    <protectedRange sqref="A27:A33" name="Positions_2"/>
  </protectedRanges>
  <mergeCells count="40">
    <mergeCell ref="A1:O1"/>
    <mergeCell ref="A2:O2"/>
    <mergeCell ref="A40:B40"/>
    <mergeCell ref="G23:I23"/>
    <mergeCell ref="G6:I6"/>
    <mergeCell ref="G7:I7"/>
    <mergeCell ref="G8:I8"/>
    <mergeCell ref="G32:I32"/>
    <mergeCell ref="G33:I33"/>
    <mergeCell ref="G34:I34"/>
    <mergeCell ref="G35:I35"/>
    <mergeCell ref="G36:I36"/>
    <mergeCell ref="G37:I37"/>
    <mergeCell ref="G26:I26"/>
    <mergeCell ref="G27:I27"/>
    <mergeCell ref="A24:B24"/>
    <mergeCell ref="G22:I22"/>
    <mergeCell ref="G38:I38"/>
    <mergeCell ref="G21:I21"/>
    <mergeCell ref="G15:I15"/>
    <mergeCell ref="G16:I16"/>
    <mergeCell ref="G17:I17"/>
    <mergeCell ref="G18:I18"/>
    <mergeCell ref="G19:I19"/>
    <mergeCell ref="G20:I20"/>
    <mergeCell ref="G28:I28"/>
    <mergeCell ref="G29:I29"/>
    <mergeCell ref="G30:I30"/>
    <mergeCell ref="G31:I31"/>
    <mergeCell ref="G24:I24"/>
    <mergeCell ref="G14:I14"/>
    <mergeCell ref="G4:I4"/>
    <mergeCell ref="P2:R2"/>
    <mergeCell ref="A4:B4"/>
    <mergeCell ref="G9:I9"/>
    <mergeCell ref="G10:I10"/>
    <mergeCell ref="G11:I11"/>
    <mergeCell ref="G12:I12"/>
    <mergeCell ref="G13:I13"/>
    <mergeCell ref="A3:O3"/>
  </mergeCells>
  <hyperlinks>
    <hyperlink ref="P2" location="'Agency Budget Summary'!A1" display="Click here to return to Agency Budget Summary Page" xr:uid="{00000000-0004-0000-0A00-000000000000}"/>
    <hyperlink ref="P2:R2" location="'DCF-ODV Budget Summary'!A1" display="Click here to return to DCF-ODV Budget Summary Page" xr:uid="{00000000-0004-0000-0A00-000001000000}"/>
  </hyperlinks>
  <pageMargins left="0.24" right="0" top="0.02" bottom="0" header="0.5" footer="0.5"/>
  <pageSetup scale="52" orientation="landscape" r:id="rId1"/>
  <headerFooter alignWithMargins="0">
    <oddFooter>&amp;L&amp;A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CCFF"/>
    <pageSetUpPr fitToPage="1"/>
  </sheetPr>
  <dimension ref="A1:M56"/>
  <sheetViews>
    <sheetView topLeftCell="B1" zoomScaleNormal="100" workbookViewId="0">
      <pane ySplit="6" topLeftCell="A7" activePane="bottomLeft" state="frozen"/>
      <selection activeCell="A3" sqref="A3"/>
      <selection pane="bottomLeft" activeCell="C24" sqref="C24"/>
    </sheetView>
  </sheetViews>
  <sheetFormatPr defaultColWidth="9.140625" defaultRowHeight="12.75" x14ac:dyDescent="0.2"/>
  <cols>
    <col min="1" max="1" width="13.42578125" style="122" hidden="1" customWidth="1"/>
    <col min="2" max="2" width="26.5703125" style="122" customWidth="1"/>
    <col min="3" max="3" width="24.28515625" style="122" customWidth="1"/>
    <col min="4" max="6" width="16" style="122" customWidth="1"/>
    <col min="7" max="9" width="14.85546875" style="122" customWidth="1"/>
    <col min="10" max="10" width="13.7109375" style="122" hidden="1" customWidth="1"/>
    <col min="11" max="11" width="13.7109375" style="122" customWidth="1"/>
    <col min="12" max="12" width="14.42578125" style="132" customWidth="1"/>
    <col min="13" max="13" width="50.7109375" style="309" customWidth="1"/>
    <col min="14" max="16384" width="9.140625" style="122"/>
  </cols>
  <sheetData>
    <row r="1" spans="1:13" ht="15" customHeight="1" thickBot="1" x14ac:dyDescent="0.25">
      <c r="B1" s="326" t="s">
        <v>141</v>
      </c>
      <c r="C1" s="123"/>
      <c r="D1" s="214"/>
      <c r="E1" s="215"/>
      <c r="F1" s="466"/>
      <c r="G1" s="216"/>
      <c r="H1" s="329"/>
      <c r="I1" s="329"/>
      <c r="J1" s="329"/>
      <c r="K1" s="329"/>
      <c r="L1" s="330"/>
      <c r="M1" s="331" t="s">
        <v>148</v>
      </c>
    </row>
    <row r="2" spans="1:13" ht="15" customHeight="1" thickBot="1" x14ac:dyDescent="0.25">
      <c r="B2" s="326" t="s">
        <v>142</v>
      </c>
      <c r="C2" s="124"/>
      <c r="D2" s="329"/>
      <c r="E2" s="329"/>
      <c r="F2" s="329"/>
      <c r="G2" s="329"/>
      <c r="H2" s="329"/>
      <c r="I2" s="329"/>
      <c r="J2" s="329"/>
      <c r="K2" s="329"/>
      <c r="L2" s="330"/>
      <c r="M2" s="332"/>
    </row>
    <row r="3" spans="1:13" ht="39.950000000000003" customHeight="1" thickBot="1" x14ac:dyDescent="0.4">
      <c r="B3" s="327" t="s">
        <v>582</v>
      </c>
      <c r="C3" s="329"/>
      <c r="D3" s="329"/>
      <c r="E3" s="329"/>
      <c r="F3" s="329"/>
      <c r="G3" s="329"/>
      <c r="H3" s="329"/>
      <c r="I3" s="328"/>
      <c r="J3" s="328"/>
      <c r="K3" s="328"/>
      <c r="L3" s="330"/>
      <c r="M3" s="331" t="s">
        <v>155</v>
      </c>
    </row>
    <row r="4" spans="1:13" x14ac:dyDescent="0.2">
      <c r="B4" s="328"/>
      <c r="C4" s="329"/>
      <c r="D4" s="329"/>
      <c r="E4" s="329"/>
      <c r="F4" s="329"/>
      <c r="G4" s="329"/>
      <c r="H4" s="329"/>
      <c r="I4" s="933"/>
      <c r="J4" s="933"/>
      <c r="K4" s="933"/>
      <c r="L4" s="933"/>
      <c r="M4" s="933"/>
    </row>
    <row r="5" spans="1:13" s="126" customFormat="1" ht="24.95" customHeight="1" x14ac:dyDescent="0.2">
      <c r="A5" s="125"/>
      <c r="B5" s="938" t="s">
        <v>147</v>
      </c>
      <c r="C5" s="939"/>
      <c r="D5" s="934" t="s">
        <v>143</v>
      </c>
      <c r="E5" s="935"/>
      <c r="F5" s="936"/>
      <c r="G5" s="935"/>
      <c r="H5" s="935"/>
      <c r="I5" s="937"/>
      <c r="J5" s="935"/>
      <c r="K5" s="935"/>
      <c r="L5" s="935"/>
      <c r="M5" s="333"/>
    </row>
    <row r="6" spans="1:13" ht="45" customHeight="1" thickBot="1" x14ac:dyDescent="0.25">
      <c r="A6" s="448"/>
      <c r="B6" s="454" t="s">
        <v>135</v>
      </c>
      <c r="C6" s="455" t="s">
        <v>152</v>
      </c>
      <c r="D6" s="456" t="s">
        <v>185</v>
      </c>
      <c r="E6" s="467" t="s">
        <v>186</v>
      </c>
      <c r="F6" s="468" t="s">
        <v>506</v>
      </c>
      <c r="G6" s="457" t="s">
        <v>504</v>
      </c>
      <c r="H6" s="458" t="s">
        <v>187</v>
      </c>
      <c r="I6" s="459" t="s">
        <v>238</v>
      </c>
      <c r="J6" s="460" t="s">
        <v>188</v>
      </c>
      <c r="K6" s="461" t="s">
        <v>144</v>
      </c>
      <c r="L6" s="462" t="s">
        <v>153</v>
      </c>
      <c r="M6" s="455" t="s">
        <v>145</v>
      </c>
    </row>
    <row r="7" spans="1:13" ht="18.75" customHeight="1" thickBot="1" x14ac:dyDescent="0.25">
      <c r="A7" s="127"/>
      <c r="B7" s="449" t="s">
        <v>149</v>
      </c>
      <c r="C7" s="449" t="s">
        <v>378</v>
      </c>
      <c r="D7" s="450">
        <v>0.9</v>
      </c>
      <c r="E7" s="450"/>
      <c r="F7" s="450"/>
      <c r="G7" s="450">
        <v>0.1</v>
      </c>
      <c r="H7" s="450"/>
      <c r="I7" s="450"/>
      <c r="J7" s="450"/>
      <c r="K7" s="451" t="s">
        <v>150</v>
      </c>
      <c r="L7" s="452">
        <f>100%-SUM(D7:J7)</f>
        <v>0</v>
      </c>
      <c r="M7" s="453" t="s">
        <v>432</v>
      </c>
    </row>
    <row r="8" spans="1:13" ht="18.75" customHeight="1" thickBot="1" x14ac:dyDescent="0.25">
      <c r="A8" s="127"/>
      <c r="B8" s="319" t="s">
        <v>149</v>
      </c>
      <c r="C8" s="319" t="s">
        <v>379</v>
      </c>
      <c r="D8" s="320">
        <v>0</v>
      </c>
      <c r="E8" s="320"/>
      <c r="F8" s="320"/>
      <c r="G8" s="320">
        <v>0</v>
      </c>
      <c r="H8" s="320"/>
      <c r="I8" s="320"/>
      <c r="J8" s="320"/>
      <c r="K8" s="321" t="s">
        <v>150</v>
      </c>
      <c r="L8" s="322">
        <f>100%-SUM(D8:J8)</f>
        <v>1</v>
      </c>
      <c r="M8" s="323" t="s">
        <v>353</v>
      </c>
    </row>
    <row r="9" spans="1:13" ht="38.1" customHeight="1" thickBot="1" x14ac:dyDescent="0.25">
      <c r="A9" s="127"/>
      <c r="B9" s="319" t="s">
        <v>149</v>
      </c>
      <c r="C9" s="319" t="s">
        <v>380</v>
      </c>
      <c r="D9" s="320">
        <v>1</v>
      </c>
      <c r="E9" s="320"/>
      <c r="F9" s="320"/>
      <c r="G9" s="320">
        <v>0</v>
      </c>
      <c r="H9" s="320"/>
      <c r="I9" s="320"/>
      <c r="J9" s="320"/>
      <c r="K9" s="321" t="s">
        <v>150</v>
      </c>
      <c r="L9" s="324">
        <f>100%-SUM(D9:J9)</f>
        <v>0</v>
      </c>
      <c r="M9" s="323" t="s">
        <v>381</v>
      </c>
    </row>
    <row r="10" spans="1:13" ht="18.75" customHeight="1" thickBot="1" x14ac:dyDescent="0.25">
      <c r="A10" s="127"/>
      <c r="B10" s="319"/>
      <c r="C10" s="319"/>
      <c r="D10" s="320"/>
      <c r="E10" s="320"/>
      <c r="F10" s="320"/>
      <c r="G10" s="320"/>
      <c r="H10" s="320"/>
      <c r="I10" s="320"/>
      <c r="J10" s="320"/>
      <c r="K10" s="321"/>
      <c r="L10" s="322"/>
      <c r="M10" s="323"/>
    </row>
    <row r="11" spans="1:13" ht="18.75" customHeight="1" thickBot="1" x14ac:dyDescent="0.25">
      <c r="A11" s="127"/>
      <c r="B11" s="319" t="s">
        <v>377</v>
      </c>
      <c r="C11" s="319" t="s">
        <v>151</v>
      </c>
      <c r="D11" s="320">
        <v>0.2</v>
      </c>
      <c r="E11" s="320">
        <v>0.6</v>
      </c>
      <c r="F11" s="320"/>
      <c r="G11" s="320">
        <v>0.05</v>
      </c>
      <c r="H11" s="320"/>
      <c r="I11" s="320"/>
      <c r="J11" s="320"/>
      <c r="K11" s="321" t="s">
        <v>150</v>
      </c>
      <c r="L11" s="322">
        <f>100%-SUM(D11:J11)</f>
        <v>0.14999999999999991</v>
      </c>
      <c r="M11" s="323" t="s">
        <v>432</v>
      </c>
    </row>
    <row r="12" spans="1:13" ht="18.75" customHeight="1" thickBot="1" x14ac:dyDescent="0.25">
      <c r="A12" s="127"/>
      <c r="B12" s="319" t="s">
        <v>377</v>
      </c>
      <c r="C12" s="319" t="s">
        <v>351</v>
      </c>
      <c r="D12" s="320">
        <v>0</v>
      </c>
      <c r="E12" s="320">
        <v>0</v>
      </c>
      <c r="F12" s="320"/>
      <c r="G12" s="320">
        <v>0</v>
      </c>
      <c r="H12" s="320"/>
      <c r="I12" s="320"/>
      <c r="J12" s="320"/>
      <c r="K12" s="321" t="s">
        <v>150</v>
      </c>
      <c r="L12" s="322">
        <f>100%-SUM(D12:J12)</f>
        <v>1</v>
      </c>
      <c r="M12" s="323" t="s">
        <v>353</v>
      </c>
    </row>
    <row r="13" spans="1:13" ht="38.1" customHeight="1" thickBot="1" x14ac:dyDescent="0.25">
      <c r="A13" s="127"/>
      <c r="B13" s="319" t="s">
        <v>377</v>
      </c>
      <c r="C13" s="319" t="s">
        <v>352</v>
      </c>
      <c r="D13" s="320">
        <v>0.25</v>
      </c>
      <c r="E13" s="320">
        <v>0.7</v>
      </c>
      <c r="F13" s="320"/>
      <c r="G13" s="320">
        <v>0.05</v>
      </c>
      <c r="H13" s="320"/>
      <c r="I13" s="320"/>
      <c r="J13" s="320"/>
      <c r="K13" s="321" t="s">
        <v>150</v>
      </c>
      <c r="L13" s="324">
        <f>100%-SUM(D13:J13)</f>
        <v>0</v>
      </c>
      <c r="M13" s="323" t="s">
        <v>372</v>
      </c>
    </row>
    <row r="14" spans="1:13" ht="18.75" customHeight="1" thickBot="1" x14ac:dyDescent="0.25">
      <c r="A14" s="127"/>
      <c r="B14" s="319"/>
      <c r="C14" s="319"/>
      <c r="D14" s="320"/>
      <c r="E14" s="320"/>
      <c r="F14" s="320"/>
      <c r="G14" s="320"/>
      <c r="H14" s="320"/>
      <c r="I14" s="320"/>
      <c r="J14" s="320"/>
      <c r="K14" s="321"/>
      <c r="L14" s="322"/>
      <c r="M14" s="323"/>
    </row>
    <row r="15" spans="1:13" ht="18.75" customHeight="1" thickBot="1" x14ac:dyDescent="0.25">
      <c r="A15" s="127"/>
      <c r="B15" s="319" t="s">
        <v>578</v>
      </c>
      <c r="C15" s="319" t="s">
        <v>579</v>
      </c>
      <c r="D15" s="320"/>
      <c r="E15" s="320">
        <v>0.75</v>
      </c>
      <c r="F15" s="320"/>
      <c r="G15" s="320">
        <v>0.25</v>
      </c>
      <c r="H15" s="320"/>
      <c r="I15" s="320"/>
      <c r="J15" s="320"/>
      <c r="K15" s="471" t="s">
        <v>150</v>
      </c>
      <c r="L15" s="322">
        <f>100%-SUM(D15:J15)</f>
        <v>0</v>
      </c>
      <c r="M15" s="323" t="s">
        <v>580</v>
      </c>
    </row>
    <row r="16" spans="1:13" ht="18.75" customHeight="1" thickBot="1" x14ac:dyDescent="0.25">
      <c r="A16" s="127"/>
      <c r="B16" s="319" t="s">
        <v>578</v>
      </c>
      <c r="C16" s="319" t="s">
        <v>579</v>
      </c>
      <c r="D16" s="320"/>
      <c r="E16" s="320">
        <v>-0.75</v>
      </c>
      <c r="F16" s="320"/>
      <c r="G16" s="320">
        <v>-0.25</v>
      </c>
      <c r="H16" s="320"/>
      <c r="I16" s="320"/>
      <c r="J16" s="320"/>
      <c r="K16" s="471" t="s">
        <v>150</v>
      </c>
      <c r="L16" s="322">
        <f>SUM(D16:J16)</f>
        <v>-1</v>
      </c>
      <c r="M16" s="323" t="s">
        <v>581</v>
      </c>
    </row>
    <row r="17" spans="1:13" ht="18.75" customHeight="1" thickBot="1" x14ac:dyDescent="0.25">
      <c r="A17" s="127"/>
      <c r="B17" s="319"/>
      <c r="C17" s="319"/>
      <c r="D17" s="320"/>
      <c r="E17" s="320"/>
      <c r="F17" s="320"/>
      <c r="G17" s="320"/>
      <c r="H17" s="320"/>
      <c r="I17" s="320"/>
      <c r="J17" s="320"/>
      <c r="K17" s="321"/>
      <c r="L17" s="322"/>
      <c r="M17" s="323"/>
    </row>
    <row r="18" spans="1:13" ht="18.75" customHeight="1" thickBot="1" x14ac:dyDescent="0.25">
      <c r="A18" s="127"/>
      <c r="B18" s="319" t="s">
        <v>370</v>
      </c>
      <c r="C18" s="319" t="s">
        <v>371</v>
      </c>
      <c r="D18" s="325"/>
      <c r="E18" s="325"/>
      <c r="F18" s="325"/>
      <c r="G18" s="325"/>
      <c r="H18" s="325"/>
      <c r="I18" s="325">
        <v>0</v>
      </c>
      <c r="J18" s="325"/>
      <c r="K18" s="321" t="s">
        <v>150</v>
      </c>
      <c r="L18" s="322">
        <f>100%-SUM(D18:J18)</f>
        <v>1</v>
      </c>
      <c r="M18" s="323" t="s">
        <v>353</v>
      </c>
    </row>
    <row r="19" spans="1:13" ht="18.75" customHeight="1" thickBot="1" x14ac:dyDescent="0.25">
      <c r="A19" s="127"/>
      <c r="B19" s="319" t="s">
        <v>370</v>
      </c>
      <c r="C19" s="319" t="s">
        <v>373</v>
      </c>
      <c r="D19" s="325"/>
      <c r="E19" s="325"/>
      <c r="F19" s="325"/>
      <c r="G19" s="325"/>
      <c r="H19" s="325"/>
      <c r="I19" s="325">
        <v>0.75</v>
      </c>
      <c r="J19" s="325"/>
      <c r="K19" s="321" t="s">
        <v>150</v>
      </c>
      <c r="L19" s="322">
        <f>100%-SUM(D19:J19)</f>
        <v>0.25</v>
      </c>
      <c r="M19" s="323" t="s">
        <v>432</v>
      </c>
    </row>
    <row r="20" spans="1:13" ht="38.1" customHeight="1" thickBot="1" x14ac:dyDescent="0.25">
      <c r="A20" s="127"/>
      <c r="B20" s="319" t="s">
        <v>370</v>
      </c>
      <c r="C20" s="319" t="s">
        <v>374</v>
      </c>
      <c r="D20" s="325"/>
      <c r="E20" s="325"/>
      <c r="F20" s="325"/>
      <c r="G20" s="325"/>
      <c r="H20" s="325"/>
      <c r="I20" s="325">
        <v>0.95</v>
      </c>
      <c r="J20" s="325"/>
      <c r="K20" s="321" t="s">
        <v>150</v>
      </c>
      <c r="L20" s="324">
        <f>100%-SUM(D20:J20)</f>
        <v>5.0000000000000044E-2</v>
      </c>
      <c r="M20" s="323" t="s">
        <v>404</v>
      </c>
    </row>
    <row r="21" spans="1:13" ht="6" customHeight="1" thickBot="1" x14ac:dyDescent="0.25">
      <c r="A21" s="127"/>
      <c r="B21" s="133"/>
      <c r="C21" s="133"/>
      <c r="D21" s="134"/>
      <c r="E21" s="134"/>
      <c r="F21" s="134"/>
      <c r="G21" s="134"/>
      <c r="H21" s="134"/>
      <c r="I21" s="134"/>
      <c r="J21" s="134"/>
      <c r="K21" s="135"/>
      <c r="L21" s="136"/>
      <c r="M21" s="307"/>
    </row>
    <row r="22" spans="1:13" ht="18.75" customHeight="1" thickBot="1" x14ac:dyDescent="0.25">
      <c r="A22" s="127"/>
      <c r="B22" s="310" t="s">
        <v>375</v>
      </c>
      <c r="C22" s="306"/>
      <c r="D22" s="311"/>
      <c r="E22" s="311"/>
      <c r="F22" s="311"/>
      <c r="G22" s="311"/>
      <c r="H22" s="311"/>
      <c r="I22" s="311"/>
      <c r="J22" s="311"/>
      <c r="K22" s="312"/>
      <c r="L22" s="305"/>
      <c r="M22" s="313"/>
    </row>
    <row r="23" spans="1:13" ht="18.75" customHeight="1" thickBot="1" x14ac:dyDescent="0.25">
      <c r="A23" s="127"/>
      <c r="B23" s="127" t="s">
        <v>136</v>
      </c>
      <c r="C23" s="127" t="s">
        <v>577</v>
      </c>
      <c r="D23" s="130"/>
      <c r="E23" s="130"/>
      <c r="F23" s="130"/>
      <c r="G23" s="130"/>
      <c r="H23" s="130"/>
      <c r="I23" s="130"/>
      <c r="J23" s="130"/>
      <c r="K23" s="131"/>
      <c r="L23" s="305">
        <f t="shared" ref="L23:L43" si="0">100%-SUM(D23:J23)</f>
        <v>1</v>
      </c>
      <c r="M23" s="308" t="s">
        <v>432</v>
      </c>
    </row>
    <row r="24" spans="1:13" ht="18.75" customHeight="1" thickBot="1" x14ac:dyDescent="0.25">
      <c r="A24" s="127"/>
      <c r="B24" s="127" t="s">
        <v>137</v>
      </c>
      <c r="C24" s="127" t="s">
        <v>577</v>
      </c>
      <c r="D24" s="130"/>
      <c r="E24" s="130"/>
      <c r="F24" s="130"/>
      <c r="G24" s="130"/>
      <c r="H24" s="130"/>
      <c r="I24" s="130"/>
      <c r="J24" s="130"/>
      <c r="K24" s="131"/>
      <c r="L24" s="305">
        <f t="shared" si="0"/>
        <v>1</v>
      </c>
      <c r="M24" s="308" t="s">
        <v>432</v>
      </c>
    </row>
    <row r="25" spans="1:13" ht="18.75" customHeight="1" thickBot="1" x14ac:dyDescent="0.25">
      <c r="A25" s="127"/>
      <c r="B25" s="127" t="s">
        <v>138</v>
      </c>
      <c r="C25" s="127" t="s">
        <v>577</v>
      </c>
      <c r="D25" s="130"/>
      <c r="E25" s="130"/>
      <c r="F25" s="130"/>
      <c r="G25" s="130"/>
      <c r="H25" s="130"/>
      <c r="I25" s="130"/>
      <c r="J25" s="130"/>
      <c r="K25" s="131"/>
      <c r="L25" s="305">
        <f t="shared" si="0"/>
        <v>1</v>
      </c>
      <c r="M25" s="308" t="s">
        <v>432</v>
      </c>
    </row>
    <row r="26" spans="1:13" ht="18.75" customHeight="1" thickBot="1" x14ac:dyDescent="0.25">
      <c r="A26" s="127"/>
      <c r="B26" s="127" t="s">
        <v>139</v>
      </c>
      <c r="C26" s="127" t="s">
        <v>577</v>
      </c>
      <c r="D26" s="130"/>
      <c r="E26" s="130"/>
      <c r="F26" s="130"/>
      <c r="G26" s="130"/>
      <c r="H26" s="130"/>
      <c r="I26" s="130"/>
      <c r="J26" s="130"/>
      <c r="K26" s="131"/>
      <c r="L26" s="305">
        <f t="shared" si="0"/>
        <v>1</v>
      </c>
      <c r="M26" s="308" t="s">
        <v>432</v>
      </c>
    </row>
    <row r="27" spans="1:13" ht="18.75" customHeight="1" thickBot="1" x14ac:dyDescent="0.25">
      <c r="A27" s="127"/>
      <c r="B27" s="127" t="s">
        <v>140</v>
      </c>
      <c r="C27" s="127" t="s">
        <v>577</v>
      </c>
      <c r="D27" s="130"/>
      <c r="E27" s="130"/>
      <c r="F27" s="130"/>
      <c r="G27" s="130"/>
      <c r="H27" s="130"/>
      <c r="I27" s="130"/>
      <c r="J27" s="130"/>
      <c r="K27" s="131"/>
      <c r="L27" s="305">
        <f t="shared" si="0"/>
        <v>1</v>
      </c>
      <c r="M27" s="308" t="s">
        <v>432</v>
      </c>
    </row>
    <row r="28" spans="1:13" ht="18.75" customHeight="1" thickBot="1" x14ac:dyDescent="0.25">
      <c r="A28" s="127"/>
      <c r="B28" s="127" t="s">
        <v>239</v>
      </c>
      <c r="C28" s="127" t="s">
        <v>577</v>
      </c>
      <c r="D28" s="130"/>
      <c r="E28" s="130"/>
      <c r="F28" s="130"/>
      <c r="G28" s="130"/>
      <c r="H28" s="130"/>
      <c r="I28" s="130"/>
      <c r="J28" s="130"/>
      <c r="K28" s="131"/>
      <c r="L28" s="305">
        <f t="shared" si="0"/>
        <v>1</v>
      </c>
      <c r="M28" s="308" t="s">
        <v>432</v>
      </c>
    </row>
    <row r="29" spans="1:13" ht="18.75" customHeight="1" thickBot="1" x14ac:dyDescent="0.25">
      <c r="A29" s="127"/>
      <c r="B29" s="127"/>
      <c r="C29" s="127"/>
      <c r="D29" s="130"/>
      <c r="E29" s="130"/>
      <c r="F29" s="130"/>
      <c r="G29" s="130"/>
      <c r="H29" s="130"/>
      <c r="I29" s="130"/>
      <c r="J29" s="130"/>
      <c r="K29" s="131"/>
      <c r="L29" s="305">
        <f t="shared" si="0"/>
        <v>1</v>
      </c>
      <c r="M29" s="308"/>
    </row>
    <row r="30" spans="1:13" ht="18.75" customHeight="1" thickBot="1" x14ac:dyDescent="0.25">
      <c r="A30" s="127"/>
      <c r="B30" s="127"/>
      <c r="C30" s="127"/>
      <c r="D30" s="130"/>
      <c r="E30" s="130"/>
      <c r="F30" s="130"/>
      <c r="G30" s="130"/>
      <c r="H30" s="130"/>
      <c r="I30" s="130"/>
      <c r="J30" s="130"/>
      <c r="K30" s="131"/>
      <c r="L30" s="305">
        <f t="shared" si="0"/>
        <v>1</v>
      </c>
      <c r="M30" s="308"/>
    </row>
    <row r="31" spans="1:13" ht="18.75" customHeight="1" thickBot="1" x14ac:dyDescent="0.25">
      <c r="A31" s="127"/>
      <c r="B31" s="127"/>
      <c r="C31" s="127"/>
      <c r="D31" s="130"/>
      <c r="E31" s="130"/>
      <c r="F31" s="130"/>
      <c r="G31" s="130"/>
      <c r="H31" s="130"/>
      <c r="I31" s="130"/>
      <c r="J31" s="130"/>
      <c r="K31" s="131"/>
      <c r="L31" s="305">
        <f t="shared" si="0"/>
        <v>1</v>
      </c>
      <c r="M31" s="308"/>
    </row>
    <row r="32" spans="1:13" ht="18.75" customHeight="1" thickBot="1" x14ac:dyDescent="0.25">
      <c r="A32" s="127"/>
      <c r="B32" s="127"/>
      <c r="C32" s="127"/>
      <c r="D32" s="130"/>
      <c r="E32" s="130"/>
      <c r="F32" s="130"/>
      <c r="G32" s="130"/>
      <c r="H32" s="130"/>
      <c r="I32" s="130"/>
      <c r="J32" s="130"/>
      <c r="K32" s="131"/>
      <c r="L32" s="305">
        <f>100%-SUM(D32:J32)</f>
        <v>1</v>
      </c>
      <c r="M32" s="308"/>
    </row>
    <row r="33" spans="1:13" ht="18.75" customHeight="1" thickBot="1" x14ac:dyDescent="0.25">
      <c r="A33" s="127"/>
      <c r="B33" s="127"/>
      <c r="C33" s="127"/>
      <c r="D33" s="130"/>
      <c r="E33" s="130"/>
      <c r="F33" s="130"/>
      <c r="G33" s="130"/>
      <c r="H33" s="130"/>
      <c r="I33" s="130"/>
      <c r="J33" s="130"/>
      <c r="K33" s="131"/>
      <c r="L33" s="305">
        <f>100%-SUM(D33:J33)</f>
        <v>1</v>
      </c>
      <c r="M33" s="308"/>
    </row>
    <row r="34" spans="1:13" ht="18.75" customHeight="1" thickBot="1" x14ac:dyDescent="0.25">
      <c r="A34" s="127"/>
      <c r="B34" s="127"/>
      <c r="C34" s="129"/>
      <c r="D34" s="130"/>
      <c r="E34" s="130"/>
      <c r="F34" s="130"/>
      <c r="G34" s="130"/>
      <c r="H34" s="130"/>
      <c r="I34" s="130"/>
      <c r="J34" s="130"/>
      <c r="K34" s="131"/>
      <c r="L34" s="305">
        <f>100%-SUM(D34:J34)</f>
        <v>1</v>
      </c>
      <c r="M34" s="308"/>
    </row>
    <row r="35" spans="1:13" ht="18.75" customHeight="1" thickBot="1" x14ac:dyDescent="0.25">
      <c r="A35" s="127"/>
      <c r="B35" s="127"/>
      <c r="C35" s="127"/>
      <c r="D35" s="130"/>
      <c r="E35" s="130"/>
      <c r="F35" s="130"/>
      <c r="G35" s="130"/>
      <c r="H35" s="130"/>
      <c r="I35" s="130"/>
      <c r="J35" s="130"/>
      <c r="K35" s="131"/>
      <c r="L35" s="305">
        <f>100%-SUM(D35:J35)</f>
        <v>1</v>
      </c>
      <c r="M35" s="308"/>
    </row>
    <row r="36" spans="1:13" ht="18.75" customHeight="1" thickBot="1" x14ac:dyDescent="0.25">
      <c r="A36" s="127"/>
      <c r="B36" s="127"/>
      <c r="C36" s="127"/>
      <c r="D36" s="128"/>
      <c r="E36" s="128"/>
      <c r="F36" s="128"/>
      <c r="G36" s="128"/>
      <c r="H36" s="128"/>
      <c r="I36" s="128"/>
      <c r="J36" s="128"/>
      <c r="K36" s="131"/>
      <c r="L36" s="305">
        <f t="shared" ref="L36:L41" si="1">100%-SUM(D36:J36)</f>
        <v>1</v>
      </c>
      <c r="M36" s="308"/>
    </row>
    <row r="37" spans="1:13" ht="18.75" customHeight="1" thickBot="1" x14ac:dyDescent="0.25">
      <c r="A37" s="127"/>
      <c r="B37" s="127"/>
      <c r="C37" s="127"/>
      <c r="D37" s="128"/>
      <c r="E37" s="128"/>
      <c r="F37" s="128"/>
      <c r="G37" s="128"/>
      <c r="H37" s="128"/>
      <c r="I37" s="128"/>
      <c r="J37" s="128"/>
      <c r="K37" s="131"/>
      <c r="L37" s="305">
        <f t="shared" si="1"/>
        <v>1</v>
      </c>
      <c r="M37" s="308"/>
    </row>
    <row r="38" spans="1:13" ht="18.75" customHeight="1" thickBot="1" x14ac:dyDescent="0.25">
      <c r="A38" s="127"/>
      <c r="B38" s="127"/>
      <c r="C38" s="127"/>
      <c r="D38" s="128"/>
      <c r="E38" s="128"/>
      <c r="F38" s="128"/>
      <c r="G38" s="128"/>
      <c r="H38" s="128"/>
      <c r="I38" s="128"/>
      <c r="J38" s="128"/>
      <c r="K38" s="131"/>
      <c r="L38" s="305">
        <f t="shared" si="1"/>
        <v>1</v>
      </c>
      <c r="M38" s="308"/>
    </row>
    <row r="39" spans="1:13" ht="18.75" customHeight="1" thickBot="1" x14ac:dyDescent="0.25">
      <c r="A39" s="127"/>
      <c r="B39" s="127"/>
      <c r="C39" s="127"/>
      <c r="D39" s="128"/>
      <c r="E39" s="128"/>
      <c r="F39" s="128"/>
      <c r="G39" s="128"/>
      <c r="H39" s="128"/>
      <c r="I39" s="128"/>
      <c r="J39" s="128"/>
      <c r="K39" s="131"/>
      <c r="L39" s="305">
        <f t="shared" si="1"/>
        <v>1</v>
      </c>
      <c r="M39" s="308"/>
    </row>
    <row r="40" spans="1:13" ht="18.75" customHeight="1" thickBot="1" x14ac:dyDescent="0.25">
      <c r="A40" s="127"/>
      <c r="B40" s="127"/>
      <c r="C40" s="127"/>
      <c r="D40" s="130"/>
      <c r="E40" s="130"/>
      <c r="F40" s="130"/>
      <c r="G40" s="130"/>
      <c r="H40" s="130"/>
      <c r="I40" s="130"/>
      <c r="J40" s="130"/>
      <c r="K40" s="131"/>
      <c r="L40" s="305">
        <f t="shared" si="1"/>
        <v>1</v>
      </c>
      <c r="M40" s="308"/>
    </row>
    <row r="41" spans="1:13" ht="18.75" customHeight="1" thickBot="1" x14ac:dyDescent="0.25">
      <c r="A41" s="127"/>
      <c r="B41" s="127"/>
      <c r="C41" s="127"/>
      <c r="D41" s="130"/>
      <c r="E41" s="130"/>
      <c r="F41" s="130"/>
      <c r="G41" s="130"/>
      <c r="H41" s="130"/>
      <c r="I41" s="130"/>
      <c r="J41" s="130"/>
      <c r="K41" s="131"/>
      <c r="L41" s="305">
        <f t="shared" si="1"/>
        <v>1</v>
      </c>
      <c r="M41" s="308"/>
    </row>
    <row r="42" spans="1:13" ht="18.75" customHeight="1" thickBot="1" x14ac:dyDescent="0.25">
      <c r="A42" s="127"/>
      <c r="B42" s="127"/>
      <c r="C42" s="127"/>
      <c r="D42" s="130"/>
      <c r="E42" s="130"/>
      <c r="F42" s="130"/>
      <c r="G42" s="130"/>
      <c r="H42" s="130"/>
      <c r="I42" s="130"/>
      <c r="J42" s="130"/>
      <c r="K42" s="131"/>
      <c r="L42" s="305">
        <f t="shared" si="0"/>
        <v>1</v>
      </c>
      <c r="M42" s="308"/>
    </row>
    <row r="43" spans="1:13" ht="18.75" customHeight="1" thickBot="1" x14ac:dyDescent="0.25">
      <c r="A43" s="127"/>
      <c r="B43" s="127"/>
      <c r="C43" s="127"/>
      <c r="D43" s="130"/>
      <c r="E43" s="130"/>
      <c r="F43" s="130"/>
      <c r="G43" s="130"/>
      <c r="H43" s="130"/>
      <c r="I43" s="130"/>
      <c r="J43" s="130"/>
      <c r="K43" s="131"/>
      <c r="L43" s="305">
        <f t="shared" si="0"/>
        <v>1</v>
      </c>
      <c r="M43" s="308"/>
    </row>
    <row r="44" spans="1:13" ht="18.75" customHeight="1" thickBot="1" x14ac:dyDescent="0.25">
      <c r="A44" s="127"/>
      <c r="B44" s="310" t="s">
        <v>376</v>
      </c>
      <c r="C44" s="306"/>
      <c r="D44" s="311"/>
      <c r="E44" s="311"/>
      <c r="F44" s="311"/>
      <c r="G44" s="311"/>
      <c r="H44" s="311"/>
      <c r="I44" s="311"/>
      <c r="J44" s="311"/>
      <c r="K44" s="312"/>
      <c r="L44" s="305"/>
      <c r="M44" s="313"/>
    </row>
    <row r="45" spans="1:13" ht="18.75" customHeight="1" thickBot="1" x14ac:dyDescent="0.25">
      <c r="A45" s="127"/>
      <c r="B45" s="127" t="s">
        <v>146</v>
      </c>
      <c r="C45" s="127" t="s">
        <v>577</v>
      </c>
      <c r="D45" s="130"/>
      <c r="E45" s="130"/>
      <c r="F45" s="130"/>
      <c r="G45" s="130"/>
      <c r="H45" s="130"/>
      <c r="I45" s="130"/>
      <c r="J45" s="130"/>
      <c r="K45" s="131"/>
      <c r="L45" s="305">
        <f>100%-SUM(D45:J45)</f>
        <v>1</v>
      </c>
      <c r="M45" s="308"/>
    </row>
    <row r="46" spans="1:13" ht="18.75" customHeight="1" thickBot="1" x14ac:dyDescent="0.25">
      <c r="A46" s="127"/>
      <c r="B46" s="127" t="s">
        <v>133</v>
      </c>
      <c r="C46" s="127" t="s">
        <v>577</v>
      </c>
      <c r="D46" s="130"/>
      <c r="E46" s="130"/>
      <c r="F46" s="130"/>
      <c r="G46" s="130"/>
      <c r="H46" s="130"/>
      <c r="I46" s="130"/>
      <c r="J46" s="130"/>
      <c r="K46" s="131"/>
      <c r="L46" s="305">
        <f>100%-SUM(D46:J46)</f>
        <v>1</v>
      </c>
      <c r="M46" s="308"/>
    </row>
    <row r="47" spans="1:13" ht="18.75" customHeight="1" thickBot="1" x14ac:dyDescent="0.25">
      <c r="A47" s="127"/>
      <c r="B47" s="127" t="s">
        <v>455</v>
      </c>
      <c r="C47" s="127" t="s">
        <v>577</v>
      </c>
      <c r="D47" s="130"/>
      <c r="E47" s="130"/>
      <c r="F47" s="130"/>
      <c r="G47" s="130"/>
      <c r="H47" s="130"/>
      <c r="I47" s="130"/>
      <c r="J47" s="130"/>
      <c r="K47" s="131"/>
      <c r="L47" s="305">
        <f>100%-SUM(D47:J47)</f>
        <v>1</v>
      </c>
      <c r="M47" s="308"/>
    </row>
    <row r="48" spans="1:13" ht="18.75" customHeight="1" thickBot="1" x14ac:dyDescent="0.25">
      <c r="A48" s="127"/>
      <c r="B48" s="127" t="s">
        <v>134</v>
      </c>
      <c r="C48" s="127" t="s">
        <v>577</v>
      </c>
      <c r="D48" s="130"/>
      <c r="E48" s="130"/>
      <c r="F48" s="130"/>
      <c r="G48" s="130"/>
      <c r="H48" s="130"/>
      <c r="I48" s="130"/>
      <c r="J48" s="130"/>
      <c r="K48" s="131"/>
      <c r="L48" s="305">
        <f>100%-SUM(D48:J48)</f>
        <v>1</v>
      </c>
      <c r="M48" s="308"/>
    </row>
    <row r="49" spans="1:13" ht="18.75" customHeight="1" thickBot="1" x14ac:dyDescent="0.25">
      <c r="A49" s="127"/>
      <c r="B49" s="127"/>
      <c r="C49" s="127"/>
      <c r="D49" s="130"/>
      <c r="E49" s="130"/>
      <c r="F49" s="130"/>
      <c r="G49" s="130"/>
      <c r="H49" s="130"/>
      <c r="I49" s="130"/>
      <c r="J49" s="130"/>
      <c r="K49" s="131"/>
      <c r="L49" s="305">
        <f>100%-SUM(D49:J49)</f>
        <v>1</v>
      </c>
      <c r="M49" s="308"/>
    </row>
    <row r="50" spans="1:13" ht="18.75" customHeight="1" thickBot="1" x14ac:dyDescent="0.25">
      <c r="A50" s="127"/>
      <c r="B50" s="127"/>
      <c r="C50" s="127"/>
      <c r="D50" s="130"/>
      <c r="E50" s="130"/>
      <c r="F50" s="130"/>
      <c r="G50" s="130"/>
      <c r="H50" s="130"/>
      <c r="I50" s="130"/>
      <c r="J50" s="130"/>
      <c r="K50" s="131"/>
      <c r="L50" s="305">
        <f t="shared" ref="L50:L56" si="2">100%-SUM(D50:J50)</f>
        <v>1</v>
      </c>
      <c r="M50" s="308"/>
    </row>
    <row r="51" spans="1:13" ht="18.75" customHeight="1" thickBot="1" x14ac:dyDescent="0.25">
      <c r="A51" s="127"/>
      <c r="B51" s="127"/>
      <c r="C51" s="127"/>
      <c r="D51" s="130"/>
      <c r="E51" s="130"/>
      <c r="F51" s="130"/>
      <c r="G51" s="130"/>
      <c r="H51" s="130"/>
      <c r="I51" s="130"/>
      <c r="J51" s="130"/>
      <c r="K51" s="131"/>
      <c r="L51" s="305">
        <f t="shared" si="2"/>
        <v>1</v>
      </c>
      <c r="M51" s="308"/>
    </row>
    <row r="52" spans="1:13" ht="18.75" customHeight="1" thickBot="1" x14ac:dyDescent="0.25">
      <c r="A52" s="127"/>
      <c r="B52" s="127"/>
      <c r="C52" s="127"/>
      <c r="D52" s="130"/>
      <c r="E52" s="130"/>
      <c r="F52" s="130"/>
      <c r="G52" s="130"/>
      <c r="H52" s="130"/>
      <c r="I52" s="130"/>
      <c r="J52" s="130"/>
      <c r="K52" s="131"/>
      <c r="L52" s="305">
        <f t="shared" si="2"/>
        <v>1</v>
      </c>
      <c r="M52" s="308"/>
    </row>
    <row r="53" spans="1:13" ht="18.75" customHeight="1" thickBot="1" x14ac:dyDescent="0.25">
      <c r="A53" s="127"/>
      <c r="B53" s="127"/>
      <c r="C53" s="127"/>
      <c r="D53" s="130"/>
      <c r="E53" s="130"/>
      <c r="F53" s="130"/>
      <c r="G53" s="130"/>
      <c r="H53" s="130"/>
      <c r="I53" s="130"/>
      <c r="J53" s="130"/>
      <c r="K53" s="131"/>
      <c r="L53" s="305">
        <f t="shared" si="2"/>
        <v>1</v>
      </c>
      <c r="M53" s="308"/>
    </row>
    <row r="54" spans="1:13" ht="18.75" customHeight="1" thickBot="1" x14ac:dyDescent="0.25">
      <c r="A54" s="127"/>
      <c r="B54" s="127"/>
      <c r="C54" s="127"/>
      <c r="D54" s="128"/>
      <c r="E54" s="128"/>
      <c r="F54" s="128"/>
      <c r="G54" s="128"/>
      <c r="H54" s="128"/>
      <c r="I54" s="128"/>
      <c r="J54" s="128"/>
      <c r="K54" s="131"/>
      <c r="L54" s="305">
        <f t="shared" si="2"/>
        <v>1</v>
      </c>
      <c r="M54" s="308"/>
    </row>
    <row r="55" spans="1:13" ht="18.75" customHeight="1" thickBot="1" x14ac:dyDescent="0.25">
      <c r="A55" s="127"/>
      <c r="B55" s="127"/>
      <c r="C55" s="127"/>
      <c r="D55" s="128"/>
      <c r="E55" s="128"/>
      <c r="F55" s="128"/>
      <c r="G55" s="128"/>
      <c r="H55" s="128"/>
      <c r="I55" s="128"/>
      <c r="J55" s="128"/>
      <c r="K55" s="131"/>
      <c r="L55" s="305">
        <f t="shared" si="2"/>
        <v>1</v>
      </c>
      <c r="M55" s="308"/>
    </row>
    <row r="56" spans="1:13" ht="18.75" customHeight="1" thickBot="1" x14ac:dyDescent="0.25">
      <c r="A56" s="127"/>
      <c r="B56" s="127"/>
      <c r="C56" s="127"/>
      <c r="D56" s="128"/>
      <c r="E56" s="128"/>
      <c r="F56" s="128"/>
      <c r="G56" s="128"/>
      <c r="H56" s="128"/>
      <c r="I56" s="128"/>
      <c r="J56" s="128"/>
      <c r="K56" s="131"/>
      <c r="L56" s="305">
        <f t="shared" si="2"/>
        <v>1</v>
      </c>
      <c r="M56" s="308"/>
    </row>
  </sheetData>
  <mergeCells count="3">
    <mergeCell ref="I4:M4"/>
    <mergeCell ref="D5:L5"/>
    <mergeCell ref="B5:C5"/>
  </mergeCells>
  <phoneticPr fontId="60" type="noConversion"/>
  <pageMargins left="0" right="0" top="0" bottom="0.25" header="0.3" footer="0.05"/>
  <pageSetup scale="61" fitToHeight="0" orientation="landscape" r:id="rId1"/>
  <headerFooter>
    <oddHeader xml:space="preserve">&amp;C </oddHeader>
    <oddFooter>&amp;A</oddFooter>
  </headerFooter>
  <rowBreaks count="1" manualBreakCount="1">
    <brk id="35" max="1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AO85"/>
  <sheetViews>
    <sheetView zoomScale="90" zoomScaleNormal="90" workbookViewId="0">
      <pane xSplit="5" ySplit="8" topLeftCell="F9" activePane="bottomRight" state="frozen"/>
      <selection activeCell="A3" sqref="A3"/>
      <selection pane="topRight" activeCell="A3" sqref="A3"/>
      <selection pane="bottomLeft" activeCell="A3" sqref="A3"/>
      <selection pane="bottomRight" activeCell="F34" sqref="F34"/>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0" t="s">
        <v>0</v>
      </c>
      <c r="B1" s="940"/>
      <c r="C1" s="940"/>
      <c r="D1" s="940"/>
      <c r="E1" s="940"/>
      <c r="F1" s="940"/>
      <c r="G1" s="940"/>
      <c r="H1" s="940"/>
      <c r="I1" s="940"/>
      <c r="J1" s="940"/>
      <c r="K1" s="940"/>
      <c r="L1" s="940"/>
      <c r="M1" s="940"/>
      <c r="N1" s="940"/>
      <c r="O1" s="940"/>
      <c r="P1" s="940"/>
      <c r="Q1" s="940"/>
      <c r="R1" s="940"/>
      <c r="S1" s="940"/>
      <c r="T1" s="940"/>
      <c r="U1" s="940"/>
      <c r="X1" s="605"/>
      <c r="Y1" s="606"/>
    </row>
    <row r="2" spans="1:41" s="492" customFormat="1" ht="18" customHeight="1" x14ac:dyDescent="0.3">
      <c r="A2" s="825" t="s">
        <v>526</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260</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39.75" customHeight="1" x14ac:dyDescent="0.2">
      <c r="A8" s="609"/>
      <c r="B8" s="627" t="s">
        <v>213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228</v>
      </c>
      <c r="C10" s="426">
        <v>15000</v>
      </c>
      <c r="D10" s="735"/>
      <c r="E10" s="426">
        <f>C10-D10</f>
        <v>15000</v>
      </c>
      <c r="F10" s="642">
        <v>0.05</v>
      </c>
      <c r="G10" s="643">
        <f>ROUND(E10*F10,2)</f>
        <v>750</v>
      </c>
      <c r="H10" s="642">
        <v>0.05</v>
      </c>
      <c r="I10" s="644">
        <f>ROUND(E10*H10,2)</f>
        <v>750</v>
      </c>
      <c r="J10" s="642">
        <v>0.05</v>
      </c>
      <c r="K10" s="644">
        <f>ROUND(G10*J10,2)</f>
        <v>37.5</v>
      </c>
      <c r="L10" s="642">
        <v>0.05</v>
      </c>
      <c r="M10" s="644">
        <f>ROUND(E10*L10,2)</f>
        <v>750</v>
      </c>
      <c r="N10" s="642">
        <v>0</v>
      </c>
      <c r="O10" s="644">
        <f>ROUND(E10*N10,2)</f>
        <v>0</v>
      </c>
      <c r="P10" s="428">
        <v>0.05</v>
      </c>
      <c r="Q10" s="644">
        <f>E10*P10</f>
        <v>750</v>
      </c>
      <c r="R10" s="428">
        <v>0</v>
      </c>
      <c r="S10" s="644">
        <f>ROUND(E10*R10,2)</f>
        <v>0</v>
      </c>
      <c r="T10" s="119">
        <f>F10+N10+H10+L10+R10</f>
        <v>0.15000000000000002</v>
      </c>
      <c r="U10" s="645">
        <f>M10+I10+O10+G10+S10+Q10+K10</f>
        <v>3037.5</v>
      </c>
      <c r="V10" s="617"/>
      <c r="X10" s="736"/>
      <c r="Y10" s="737" t="s">
        <v>465</v>
      </c>
      <c r="Z10" s="659"/>
      <c r="AA10" s="738"/>
      <c r="AB10" s="660"/>
      <c r="AC10" s="739"/>
    </row>
    <row r="11" spans="1:41" s="618" customFormat="1" ht="12" customHeight="1" x14ac:dyDescent="0.25">
      <c r="A11" s="894"/>
      <c r="B11" s="740" t="s">
        <v>229</v>
      </c>
      <c r="C11" s="426">
        <v>8000</v>
      </c>
      <c r="D11" s="735">
        <v>2000</v>
      </c>
      <c r="E11" s="426">
        <f>C11-D11</f>
        <v>6000</v>
      </c>
      <c r="F11" s="642">
        <v>0.5</v>
      </c>
      <c r="G11" s="643">
        <f>ROUND(E11*F11,2)</f>
        <v>3000</v>
      </c>
      <c r="H11" s="642">
        <v>0</v>
      </c>
      <c r="I11" s="644">
        <f>ROUND(E11*H11,2)</f>
        <v>0</v>
      </c>
      <c r="J11" s="642">
        <v>0</v>
      </c>
      <c r="K11" s="644">
        <f>ROUND(G11*J11,2)</f>
        <v>0</v>
      </c>
      <c r="L11" s="642">
        <v>0.3</v>
      </c>
      <c r="M11" s="644">
        <f>ROUND(E11*L11,2)</f>
        <v>1800</v>
      </c>
      <c r="N11" s="642">
        <v>0</v>
      </c>
      <c r="O11" s="644">
        <f>ROUND(E11*N11,2)</f>
        <v>0</v>
      </c>
      <c r="P11" s="428">
        <v>0</v>
      </c>
      <c r="Q11" s="644">
        <f>E11*P11</f>
        <v>0</v>
      </c>
      <c r="R11" s="428">
        <v>0</v>
      </c>
      <c r="S11" s="644">
        <f t="shared" ref="S11" si="0">ROUND(E11*R11,2)</f>
        <v>0</v>
      </c>
      <c r="T11" s="119">
        <f>F11+N11+H11+L11+R11</f>
        <v>0.8</v>
      </c>
      <c r="U11" s="645">
        <f t="shared" ref="U11:U12" si="1">M11+I11+O11+G11+S11+Q11+K11</f>
        <v>4800</v>
      </c>
      <c r="V11" s="617"/>
      <c r="X11" s="736"/>
      <c r="Y11" s="661" t="s">
        <v>234</v>
      </c>
      <c r="Z11" s="662" t="s">
        <v>324</v>
      </c>
      <c r="AA11" s="741"/>
      <c r="AB11" s="663"/>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ref="S12:S36" si="4">ROUND(E12*R12,2)</f>
        <v>0</v>
      </c>
      <c r="T12" s="114">
        <f>F12+N12+H12+L12+R12+P12+J12</f>
        <v>0</v>
      </c>
      <c r="U12" s="656">
        <f t="shared" si="1"/>
        <v>0</v>
      </c>
      <c r="V12" s="617"/>
      <c r="X12" s="736"/>
      <c r="Y12" s="661" t="s">
        <v>234</v>
      </c>
      <c r="Z12" s="662" t="s">
        <v>325</v>
      </c>
      <c r="AA12" s="741"/>
      <c r="AB12" s="663"/>
      <c r="AC12" s="739"/>
    </row>
    <row r="13" spans="1:41" s="618" customFormat="1" ht="12" customHeight="1" x14ac:dyDescent="0.25">
      <c r="A13" s="894"/>
      <c r="B13" s="27"/>
      <c r="C13" s="247"/>
      <c r="D13" s="247"/>
      <c r="E13" s="742">
        <f t="shared" si="2"/>
        <v>0</v>
      </c>
      <c r="F13" s="39">
        <v>0</v>
      </c>
      <c r="G13" s="648">
        <f t="shared" si="3"/>
        <v>0</v>
      </c>
      <c r="H13" s="39">
        <v>0</v>
      </c>
      <c r="I13" s="649">
        <f t="shared" ref="I13:I36" si="5">ROUND(E13*H13,2)</f>
        <v>0</v>
      </c>
      <c r="J13" s="39">
        <v>0</v>
      </c>
      <c r="K13" s="650">
        <f t="shared" ref="K13:K36" si="6">ROUND(G13*J13,2)</f>
        <v>0</v>
      </c>
      <c r="L13" s="39">
        <v>0</v>
      </c>
      <c r="M13" s="651">
        <f t="shared" ref="M13:M36" si="7">ROUND(E13*L13,2)</f>
        <v>0</v>
      </c>
      <c r="N13" s="39">
        <v>0</v>
      </c>
      <c r="O13" s="652">
        <f t="shared" ref="O13:O36" si="8">ROUND(E13*N13,2)</f>
        <v>0</v>
      </c>
      <c r="P13" s="76">
        <v>0</v>
      </c>
      <c r="Q13" s="654">
        <f t="shared" ref="Q13:Q36" si="9">ROUND(E13*P13,2)</f>
        <v>0</v>
      </c>
      <c r="R13" s="647">
        <v>0</v>
      </c>
      <c r="S13" s="655">
        <f t="shared" si="4"/>
        <v>0</v>
      </c>
      <c r="T13" s="114">
        <f t="shared" ref="T13:T36" si="10">F13+N13+H13+L13+R13+P13+J13</f>
        <v>0</v>
      </c>
      <c r="U13" s="656">
        <f t="shared" ref="U13:U36" si="11">M13+I13+O13+G13+S13+Q13+K13</f>
        <v>0</v>
      </c>
      <c r="V13" s="617"/>
      <c r="X13" s="736"/>
      <c r="Y13" s="661" t="s">
        <v>234</v>
      </c>
      <c r="Z13" s="662" t="s">
        <v>240</v>
      </c>
      <c r="AA13" s="741"/>
      <c r="AB13" s="663"/>
      <c r="AC13" s="739"/>
    </row>
    <row r="14" spans="1:41" s="618" customFormat="1" ht="12" customHeight="1" x14ac:dyDescent="0.25">
      <c r="A14" s="894"/>
      <c r="B14" s="27"/>
      <c r="C14" s="247"/>
      <c r="D14" s="247"/>
      <c r="E14" s="657">
        <f t="shared" si="2"/>
        <v>0</v>
      </c>
      <c r="F14" s="39">
        <v>0</v>
      </c>
      <c r="G14" s="648">
        <f t="shared" si="3"/>
        <v>0</v>
      </c>
      <c r="H14" s="39">
        <v>0</v>
      </c>
      <c r="I14" s="649">
        <f t="shared" si="5"/>
        <v>0</v>
      </c>
      <c r="J14" s="39">
        <v>0</v>
      </c>
      <c r="K14" s="650">
        <f t="shared" si="6"/>
        <v>0</v>
      </c>
      <c r="L14" s="39">
        <v>0</v>
      </c>
      <c r="M14" s="651">
        <f t="shared" si="7"/>
        <v>0</v>
      </c>
      <c r="N14" s="39">
        <v>0</v>
      </c>
      <c r="O14" s="652">
        <f t="shared" si="8"/>
        <v>0</v>
      </c>
      <c r="P14" s="76">
        <v>0</v>
      </c>
      <c r="Q14" s="654">
        <f t="shared" si="9"/>
        <v>0</v>
      </c>
      <c r="R14" s="647">
        <v>0</v>
      </c>
      <c r="S14" s="655">
        <f t="shared" si="4"/>
        <v>0</v>
      </c>
      <c r="T14" s="114">
        <f t="shared" si="10"/>
        <v>0</v>
      </c>
      <c r="U14" s="656">
        <f t="shared" si="11"/>
        <v>0</v>
      </c>
      <c r="V14" s="617"/>
      <c r="X14" s="736"/>
      <c r="Y14" s="661" t="s">
        <v>234</v>
      </c>
      <c r="Z14" s="662" t="s">
        <v>241</v>
      </c>
      <c r="AA14" s="741"/>
      <c r="AB14" s="663"/>
      <c r="AC14" s="739"/>
    </row>
    <row r="15" spans="1:41" s="618" customFormat="1" ht="12" customHeight="1" x14ac:dyDescent="0.25">
      <c r="A15" s="894"/>
      <c r="B15" s="27"/>
      <c r="C15" s="247"/>
      <c r="D15" s="247"/>
      <c r="E15" s="657">
        <f t="shared" si="2"/>
        <v>0</v>
      </c>
      <c r="F15" s="39">
        <v>0</v>
      </c>
      <c r="G15" s="648">
        <f t="shared" si="3"/>
        <v>0</v>
      </c>
      <c r="H15" s="39">
        <v>0</v>
      </c>
      <c r="I15" s="649">
        <f t="shared" si="5"/>
        <v>0</v>
      </c>
      <c r="J15" s="39">
        <v>0</v>
      </c>
      <c r="K15" s="650">
        <f t="shared" si="6"/>
        <v>0</v>
      </c>
      <c r="L15" s="39">
        <v>0</v>
      </c>
      <c r="M15" s="651">
        <f t="shared" si="7"/>
        <v>0</v>
      </c>
      <c r="N15" s="39">
        <v>0</v>
      </c>
      <c r="O15" s="652">
        <f t="shared" si="8"/>
        <v>0</v>
      </c>
      <c r="P15" s="76">
        <v>0</v>
      </c>
      <c r="Q15" s="654">
        <f t="shared" si="9"/>
        <v>0</v>
      </c>
      <c r="R15" s="647">
        <v>0</v>
      </c>
      <c r="S15" s="655">
        <f t="shared" si="4"/>
        <v>0</v>
      </c>
      <c r="T15" s="114">
        <f t="shared" si="10"/>
        <v>0</v>
      </c>
      <c r="U15" s="656">
        <f t="shared" si="11"/>
        <v>0</v>
      </c>
      <c r="V15" s="617"/>
      <c r="X15" s="736"/>
      <c r="Y15" s="661" t="s">
        <v>234</v>
      </c>
      <c r="Z15" s="662" t="s">
        <v>218</v>
      </c>
      <c r="AA15" s="741"/>
      <c r="AB15" s="663"/>
      <c r="AC15" s="739"/>
    </row>
    <row r="16" spans="1:41" s="618" customFormat="1" ht="12" customHeight="1" x14ac:dyDescent="0.25">
      <c r="A16" s="894"/>
      <c r="B16" s="27"/>
      <c r="C16" s="247"/>
      <c r="D16" s="247"/>
      <c r="E16" s="657">
        <f>C16-D16</f>
        <v>0</v>
      </c>
      <c r="F16" s="39">
        <v>0</v>
      </c>
      <c r="G16" s="648">
        <f t="shared" si="3"/>
        <v>0</v>
      </c>
      <c r="H16" s="39">
        <v>0</v>
      </c>
      <c r="I16" s="649">
        <f t="shared" si="5"/>
        <v>0</v>
      </c>
      <c r="J16" s="39">
        <v>0</v>
      </c>
      <c r="K16" s="650">
        <f t="shared" si="6"/>
        <v>0</v>
      </c>
      <c r="L16" s="39">
        <v>0</v>
      </c>
      <c r="M16" s="651">
        <f t="shared" si="7"/>
        <v>0</v>
      </c>
      <c r="N16" s="39">
        <v>0</v>
      </c>
      <c r="O16" s="652">
        <f t="shared" si="8"/>
        <v>0</v>
      </c>
      <c r="P16" s="76">
        <v>0</v>
      </c>
      <c r="Q16" s="654">
        <f t="shared" si="9"/>
        <v>0</v>
      </c>
      <c r="R16" s="647">
        <v>0</v>
      </c>
      <c r="S16" s="655">
        <f t="shared" si="4"/>
        <v>0</v>
      </c>
      <c r="T16" s="114">
        <f t="shared" si="10"/>
        <v>0</v>
      </c>
      <c r="U16" s="656">
        <f t="shared" si="11"/>
        <v>0</v>
      </c>
      <c r="V16" s="617"/>
      <c r="X16" s="736"/>
      <c r="Y16" s="661" t="s">
        <v>234</v>
      </c>
      <c r="Z16" s="662" t="s">
        <v>219</v>
      </c>
      <c r="AA16" s="741"/>
      <c r="AB16" s="663"/>
      <c r="AC16" s="739"/>
    </row>
    <row r="17" spans="1:29" s="618" customFormat="1" ht="12" customHeight="1" x14ac:dyDescent="0.25">
      <c r="A17" s="894"/>
      <c r="B17" s="27"/>
      <c r="C17" s="247"/>
      <c r="D17" s="247"/>
      <c r="E17" s="657">
        <f t="shared" ref="E17:E35" si="12">C17-D17</f>
        <v>0</v>
      </c>
      <c r="F17" s="39">
        <v>0</v>
      </c>
      <c r="G17" s="648">
        <f t="shared" si="3"/>
        <v>0</v>
      </c>
      <c r="H17" s="39">
        <v>0</v>
      </c>
      <c r="I17" s="649">
        <f t="shared" si="5"/>
        <v>0</v>
      </c>
      <c r="J17" s="39">
        <v>0</v>
      </c>
      <c r="K17" s="650">
        <f t="shared" si="6"/>
        <v>0</v>
      </c>
      <c r="L17" s="39">
        <v>0</v>
      </c>
      <c r="M17" s="651">
        <f t="shared" si="7"/>
        <v>0</v>
      </c>
      <c r="N17" s="39">
        <v>0</v>
      </c>
      <c r="O17" s="652">
        <f t="shared" si="8"/>
        <v>0</v>
      </c>
      <c r="P17" s="76">
        <v>0</v>
      </c>
      <c r="Q17" s="654">
        <f t="shared" si="9"/>
        <v>0</v>
      </c>
      <c r="R17" s="647">
        <v>0</v>
      </c>
      <c r="S17" s="655">
        <f t="shared" si="4"/>
        <v>0</v>
      </c>
      <c r="T17" s="114">
        <f t="shared" si="10"/>
        <v>0</v>
      </c>
      <c r="U17" s="656">
        <f t="shared" si="11"/>
        <v>0</v>
      </c>
      <c r="V17" s="617"/>
      <c r="X17" s="736"/>
      <c r="Y17" s="661" t="s">
        <v>234</v>
      </c>
      <c r="Z17" s="662" t="s">
        <v>220</v>
      </c>
      <c r="AA17" s="741"/>
      <c r="AB17" s="663"/>
      <c r="AC17" s="739"/>
    </row>
    <row r="18" spans="1:29" s="618" customFormat="1" ht="12" customHeight="1" x14ac:dyDescent="0.25">
      <c r="A18" s="894"/>
      <c r="B18" s="27"/>
      <c r="C18" s="247"/>
      <c r="D18" s="247"/>
      <c r="E18" s="657">
        <f t="shared" si="12"/>
        <v>0</v>
      </c>
      <c r="F18" s="39">
        <v>0</v>
      </c>
      <c r="G18" s="648">
        <f t="shared" si="3"/>
        <v>0</v>
      </c>
      <c r="H18" s="39">
        <v>0</v>
      </c>
      <c r="I18" s="649">
        <f t="shared" si="5"/>
        <v>0</v>
      </c>
      <c r="J18" s="39">
        <v>0</v>
      </c>
      <c r="K18" s="650">
        <f t="shared" si="6"/>
        <v>0</v>
      </c>
      <c r="L18" s="39">
        <v>0</v>
      </c>
      <c r="M18" s="651">
        <f t="shared" si="7"/>
        <v>0</v>
      </c>
      <c r="N18" s="39">
        <v>0</v>
      </c>
      <c r="O18" s="652">
        <f t="shared" si="8"/>
        <v>0</v>
      </c>
      <c r="P18" s="76">
        <v>0</v>
      </c>
      <c r="Q18" s="654">
        <f t="shared" si="9"/>
        <v>0</v>
      </c>
      <c r="R18" s="647">
        <v>0</v>
      </c>
      <c r="S18" s="655">
        <f t="shared" si="4"/>
        <v>0</v>
      </c>
      <c r="T18" s="114">
        <f t="shared" si="10"/>
        <v>0</v>
      </c>
      <c r="U18" s="656">
        <f t="shared" si="11"/>
        <v>0</v>
      </c>
      <c r="V18" s="617"/>
      <c r="X18" s="736"/>
      <c r="Y18" s="661" t="s">
        <v>234</v>
      </c>
      <c r="Z18" s="662" t="s">
        <v>235</v>
      </c>
      <c r="AA18" s="741"/>
      <c r="AB18" s="663"/>
      <c r="AC18" s="739"/>
    </row>
    <row r="19" spans="1:29" s="618" customFormat="1" ht="12" customHeight="1" x14ac:dyDescent="0.25">
      <c r="A19" s="894"/>
      <c r="B19" s="27"/>
      <c r="C19" s="247"/>
      <c r="D19" s="247"/>
      <c r="E19" s="657">
        <f t="shared" si="12"/>
        <v>0</v>
      </c>
      <c r="F19" s="39">
        <v>0</v>
      </c>
      <c r="G19" s="648">
        <f t="shared" si="3"/>
        <v>0</v>
      </c>
      <c r="H19" s="39">
        <v>0</v>
      </c>
      <c r="I19" s="649">
        <f t="shared" si="5"/>
        <v>0</v>
      </c>
      <c r="J19" s="39">
        <v>0</v>
      </c>
      <c r="K19" s="650">
        <f t="shared" si="6"/>
        <v>0</v>
      </c>
      <c r="L19" s="39">
        <v>0</v>
      </c>
      <c r="M19" s="651">
        <f t="shared" si="7"/>
        <v>0</v>
      </c>
      <c r="N19" s="39">
        <v>0</v>
      </c>
      <c r="O19" s="652">
        <f t="shared" si="8"/>
        <v>0</v>
      </c>
      <c r="P19" s="76">
        <v>0</v>
      </c>
      <c r="Q19" s="654">
        <f t="shared" si="9"/>
        <v>0</v>
      </c>
      <c r="R19" s="647">
        <v>0</v>
      </c>
      <c r="S19" s="655">
        <f t="shared" si="4"/>
        <v>0</v>
      </c>
      <c r="T19" s="114">
        <f t="shared" si="10"/>
        <v>0</v>
      </c>
      <c r="U19" s="656">
        <f t="shared" si="11"/>
        <v>0</v>
      </c>
      <c r="V19" s="617"/>
      <c r="X19" s="736"/>
      <c r="Y19" s="661" t="s">
        <v>234</v>
      </c>
      <c r="Z19" s="662" t="s">
        <v>251</v>
      </c>
      <c r="AA19" s="741"/>
      <c r="AB19" s="663"/>
      <c r="AC19" s="739"/>
    </row>
    <row r="20" spans="1:29" s="618" customFormat="1" ht="12" customHeight="1" x14ac:dyDescent="0.25">
      <c r="A20" s="894"/>
      <c r="B20" s="27"/>
      <c r="C20" s="247"/>
      <c r="D20" s="247"/>
      <c r="E20" s="657">
        <f t="shared" si="12"/>
        <v>0</v>
      </c>
      <c r="F20" s="39">
        <v>0</v>
      </c>
      <c r="G20" s="648">
        <f t="shared" si="3"/>
        <v>0</v>
      </c>
      <c r="H20" s="39">
        <v>0</v>
      </c>
      <c r="I20" s="649">
        <f t="shared" si="5"/>
        <v>0</v>
      </c>
      <c r="J20" s="39">
        <v>0</v>
      </c>
      <c r="K20" s="650">
        <f t="shared" si="6"/>
        <v>0</v>
      </c>
      <c r="L20" s="39">
        <v>0</v>
      </c>
      <c r="M20" s="651">
        <f t="shared" si="7"/>
        <v>0</v>
      </c>
      <c r="N20" s="39">
        <v>0</v>
      </c>
      <c r="O20" s="652">
        <f t="shared" si="8"/>
        <v>0</v>
      </c>
      <c r="P20" s="76">
        <v>0</v>
      </c>
      <c r="Q20" s="654">
        <f t="shared" si="9"/>
        <v>0</v>
      </c>
      <c r="R20" s="647">
        <v>0</v>
      </c>
      <c r="S20" s="655">
        <f t="shared" si="4"/>
        <v>0</v>
      </c>
      <c r="T20" s="114">
        <f t="shared" si="10"/>
        <v>0</v>
      </c>
      <c r="U20" s="656">
        <f t="shared" si="11"/>
        <v>0</v>
      </c>
      <c r="V20" s="617"/>
      <c r="X20" s="736"/>
      <c r="Y20" s="661" t="s">
        <v>234</v>
      </c>
      <c r="Z20" s="662" t="s">
        <v>252</v>
      </c>
      <c r="AA20" s="741"/>
      <c r="AB20" s="663"/>
      <c r="AC20" s="739"/>
    </row>
    <row r="21" spans="1:29" s="618" customFormat="1" ht="12" customHeight="1" x14ac:dyDescent="0.25">
      <c r="A21" s="894"/>
      <c r="B21" s="27"/>
      <c r="C21" s="247"/>
      <c r="D21" s="247"/>
      <c r="E21" s="657">
        <f t="shared" si="12"/>
        <v>0</v>
      </c>
      <c r="F21" s="39">
        <v>0</v>
      </c>
      <c r="G21" s="648">
        <f t="shared" si="3"/>
        <v>0</v>
      </c>
      <c r="H21" s="39">
        <v>0</v>
      </c>
      <c r="I21" s="649">
        <f t="shared" si="5"/>
        <v>0</v>
      </c>
      <c r="J21" s="39">
        <v>0</v>
      </c>
      <c r="K21" s="650">
        <f t="shared" si="6"/>
        <v>0</v>
      </c>
      <c r="L21" s="39">
        <v>0</v>
      </c>
      <c r="M21" s="651">
        <f t="shared" si="7"/>
        <v>0</v>
      </c>
      <c r="N21" s="39">
        <v>0</v>
      </c>
      <c r="O21" s="652">
        <f t="shared" si="8"/>
        <v>0</v>
      </c>
      <c r="P21" s="76">
        <v>0</v>
      </c>
      <c r="Q21" s="654">
        <f t="shared" si="9"/>
        <v>0</v>
      </c>
      <c r="R21" s="647">
        <v>0</v>
      </c>
      <c r="S21" s="655">
        <f t="shared" si="4"/>
        <v>0</v>
      </c>
      <c r="T21" s="114">
        <f t="shared" si="10"/>
        <v>0</v>
      </c>
      <c r="U21" s="656">
        <f t="shared" si="11"/>
        <v>0</v>
      </c>
      <c r="V21" s="617"/>
      <c r="X21" s="736"/>
      <c r="Y21" s="661" t="s">
        <v>234</v>
      </c>
      <c r="Z21" s="662" t="s">
        <v>231</v>
      </c>
      <c r="AA21" s="741"/>
      <c r="AB21" s="663"/>
      <c r="AC21" s="739"/>
    </row>
    <row r="22" spans="1:29" s="618" customFormat="1" ht="12" customHeight="1" x14ac:dyDescent="0.25">
      <c r="A22" s="894"/>
      <c r="B22" s="27"/>
      <c r="C22" s="247"/>
      <c r="D22" s="247"/>
      <c r="E22" s="657">
        <f t="shared" si="12"/>
        <v>0</v>
      </c>
      <c r="F22" s="39">
        <v>0</v>
      </c>
      <c r="G22" s="648">
        <f t="shared" si="3"/>
        <v>0</v>
      </c>
      <c r="H22" s="39">
        <v>0</v>
      </c>
      <c r="I22" s="649">
        <f t="shared" si="5"/>
        <v>0</v>
      </c>
      <c r="J22" s="39">
        <v>0</v>
      </c>
      <c r="K22" s="650">
        <f t="shared" si="6"/>
        <v>0</v>
      </c>
      <c r="L22" s="39">
        <v>0</v>
      </c>
      <c r="M22" s="651">
        <f t="shared" si="7"/>
        <v>0</v>
      </c>
      <c r="N22" s="39">
        <v>0</v>
      </c>
      <c r="O22" s="652">
        <f t="shared" si="8"/>
        <v>0</v>
      </c>
      <c r="P22" s="76">
        <v>0</v>
      </c>
      <c r="Q22" s="654">
        <f t="shared" si="9"/>
        <v>0</v>
      </c>
      <c r="R22" s="647">
        <v>0</v>
      </c>
      <c r="S22" s="655">
        <f t="shared" si="4"/>
        <v>0</v>
      </c>
      <c r="T22" s="114">
        <f t="shared" si="10"/>
        <v>0</v>
      </c>
      <c r="U22" s="656">
        <f t="shared" si="11"/>
        <v>0</v>
      </c>
      <c r="V22" s="617"/>
      <c r="X22" s="736"/>
      <c r="Y22" s="661" t="s">
        <v>234</v>
      </c>
      <c r="Z22" s="662" t="s">
        <v>329</v>
      </c>
      <c r="AA22" s="741"/>
      <c r="AB22" s="663"/>
      <c r="AC22" s="739"/>
    </row>
    <row r="23" spans="1:29" s="618" customFormat="1" ht="12" customHeight="1" x14ac:dyDescent="0.25">
      <c r="A23" s="894"/>
      <c r="B23" s="27"/>
      <c r="C23" s="247"/>
      <c r="D23" s="247"/>
      <c r="E23" s="657">
        <f t="shared" si="12"/>
        <v>0</v>
      </c>
      <c r="F23" s="39">
        <v>0</v>
      </c>
      <c r="G23" s="648">
        <f t="shared" si="3"/>
        <v>0</v>
      </c>
      <c r="H23" s="39">
        <v>0</v>
      </c>
      <c r="I23" s="649">
        <f t="shared" si="5"/>
        <v>0</v>
      </c>
      <c r="J23" s="39">
        <v>0</v>
      </c>
      <c r="K23" s="650">
        <f t="shared" si="6"/>
        <v>0</v>
      </c>
      <c r="L23" s="39">
        <v>0</v>
      </c>
      <c r="M23" s="651">
        <f t="shared" si="7"/>
        <v>0</v>
      </c>
      <c r="N23" s="39">
        <v>0</v>
      </c>
      <c r="O23" s="652">
        <f t="shared" si="8"/>
        <v>0</v>
      </c>
      <c r="P23" s="76">
        <v>0</v>
      </c>
      <c r="Q23" s="654">
        <f t="shared" si="9"/>
        <v>0</v>
      </c>
      <c r="R23" s="647">
        <v>0</v>
      </c>
      <c r="S23" s="655">
        <f t="shared" si="4"/>
        <v>0</v>
      </c>
      <c r="T23" s="114">
        <f t="shared" si="10"/>
        <v>0</v>
      </c>
      <c r="U23" s="656">
        <f t="shared" si="11"/>
        <v>0</v>
      </c>
      <c r="V23" s="617"/>
      <c r="X23" s="736"/>
      <c r="Y23" s="661" t="s">
        <v>234</v>
      </c>
      <c r="Z23" s="662" t="s">
        <v>232</v>
      </c>
      <c r="AA23" s="741"/>
      <c r="AB23" s="663"/>
      <c r="AC23" s="739"/>
    </row>
    <row r="24" spans="1:29" s="618" customFormat="1" ht="12" customHeight="1" x14ac:dyDescent="0.25">
      <c r="A24" s="894"/>
      <c r="B24" s="27"/>
      <c r="C24" s="247"/>
      <c r="D24" s="247"/>
      <c r="E24" s="657">
        <f t="shared" si="12"/>
        <v>0</v>
      </c>
      <c r="F24" s="39">
        <v>0</v>
      </c>
      <c r="G24" s="648">
        <f t="shared" si="3"/>
        <v>0</v>
      </c>
      <c r="H24" s="39">
        <v>0</v>
      </c>
      <c r="I24" s="649">
        <f t="shared" si="5"/>
        <v>0</v>
      </c>
      <c r="J24" s="39">
        <v>0</v>
      </c>
      <c r="K24" s="650">
        <f t="shared" si="6"/>
        <v>0</v>
      </c>
      <c r="L24" s="39">
        <v>0</v>
      </c>
      <c r="M24" s="651">
        <f t="shared" si="7"/>
        <v>0</v>
      </c>
      <c r="N24" s="39">
        <v>0</v>
      </c>
      <c r="O24" s="652">
        <f t="shared" si="8"/>
        <v>0</v>
      </c>
      <c r="P24" s="76">
        <v>0</v>
      </c>
      <c r="Q24" s="654">
        <f t="shared" si="9"/>
        <v>0</v>
      </c>
      <c r="R24" s="647">
        <v>0</v>
      </c>
      <c r="S24" s="655">
        <f t="shared" si="4"/>
        <v>0</v>
      </c>
      <c r="T24" s="114">
        <f t="shared" si="10"/>
        <v>0</v>
      </c>
      <c r="U24" s="656">
        <f t="shared" si="11"/>
        <v>0</v>
      </c>
      <c r="V24" s="617"/>
      <c r="X24" s="736"/>
      <c r="Y24" s="661" t="s">
        <v>234</v>
      </c>
      <c r="Z24" s="662" t="s">
        <v>221</v>
      </c>
      <c r="AA24" s="741"/>
      <c r="AB24" s="663"/>
      <c r="AC24" s="739"/>
    </row>
    <row r="25" spans="1:29" s="618" customFormat="1" ht="12" customHeight="1" x14ac:dyDescent="0.25">
      <c r="A25" s="894"/>
      <c r="B25" s="27"/>
      <c r="C25" s="247"/>
      <c r="D25" s="247"/>
      <c r="E25" s="657">
        <f t="shared" si="12"/>
        <v>0</v>
      </c>
      <c r="F25" s="39">
        <v>0</v>
      </c>
      <c r="G25" s="648">
        <f t="shared" si="3"/>
        <v>0</v>
      </c>
      <c r="H25" s="39">
        <v>0</v>
      </c>
      <c r="I25" s="649">
        <f t="shared" si="5"/>
        <v>0</v>
      </c>
      <c r="J25" s="39">
        <v>0</v>
      </c>
      <c r="K25" s="650">
        <f t="shared" si="6"/>
        <v>0</v>
      </c>
      <c r="L25" s="39">
        <v>0</v>
      </c>
      <c r="M25" s="651">
        <f t="shared" si="7"/>
        <v>0</v>
      </c>
      <c r="N25" s="39">
        <v>0</v>
      </c>
      <c r="O25" s="652">
        <f t="shared" si="8"/>
        <v>0</v>
      </c>
      <c r="P25" s="76">
        <v>0</v>
      </c>
      <c r="Q25" s="654">
        <f t="shared" si="9"/>
        <v>0</v>
      </c>
      <c r="R25" s="647">
        <v>0</v>
      </c>
      <c r="S25" s="655">
        <f t="shared" si="4"/>
        <v>0</v>
      </c>
      <c r="T25" s="114">
        <f t="shared" si="10"/>
        <v>0</v>
      </c>
      <c r="U25" s="656">
        <f t="shared" si="11"/>
        <v>0</v>
      </c>
      <c r="V25" s="617"/>
      <c r="X25" s="736"/>
      <c r="Y25" s="661" t="s">
        <v>234</v>
      </c>
      <c r="Z25" s="662" t="s">
        <v>222</v>
      </c>
      <c r="AA25" s="741"/>
      <c r="AB25" s="663"/>
      <c r="AC25" s="739"/>
    </row>
    <row r="26" spans="1:29" s="618" customFormat="1" ht="12" customHeight="1" x14ac:dyDescent="0.25">
      <c r="A26" s="894"/>
      <c r="B26" s="27"/>
      <c r="C26" s="247"/>
      <c r="D26" s="247"/>
      <c r="E26" s="657">
        <f t="shared" si="12"/>
        <v>0</v>
      </c>
      <c r="F26" s="39">
        <v>0</v>
      </c>
      <c r="G26" s="648">
        <f t="shared" si="3"/>
        <v>0</v>
      </c>
      <c r="H26" s="39">
        <v>0</v>
      </c>
      <c r="I26" s="649">
        <f t="shared" si="5"/>
        <v>0</v>
      </c>
      <c r="J26" s="39">
        <v>0</v>
      </c>
      <c r="K26" s="650">
        <f t="shared" si="6"/>
        <v>0</v>
      </c>
      <c r="L26" s="39">
        <v>0</v>
      </c>
      <c r="M26" s="651">
        <f t="shared" si="7"/>
        <v>0</v>
      </c>
      <c r="N26" s="39">
        <v>0</v>
      </c>
      <c r="O26" s="652">
        <f t="shared" si="8"/>
        <v>0</v>
      </c>
      <c r="P26" s="76">
        <v>0</v>
      </c>
      <c r="Q26" s="654">
        <f t="shared" si="9"/>
        <v>0</v>
      </c>
      <c r="R26" s="647">
        <v>0</v>
      </c>
      <c r="S26" s="655">
        <f t="shared" si="4"/>
        <v>0</v>
      </c>
      <c r="T26" s="114">
        <f t="shared" si="10"/>
        <v>0</v>
      </c>
      <c r="U26" s="656">
        <f t="shared" si="11"/>
        <v>0</v>
      </c>
      <c r="V26" s="617"/>
      <c r="X26" s="736"/>
      <c r="Y26" s="661" t="s">
        <v>234</v>
      </c>
      <c r="Z26" s="743" t="s">
        <v>223</v>
      </c>
      <c r="AA26" s="741"/>
      <c r="AB26" s="663"/>
      <c r="AC26" s="739"/>
    </row>
    <row r="27" spans="1:29" s="618" customFormat="1" ht="12" customHeight="1" x14ac:dyDescent="0.25">
      <c r="A27" s="894"/>
      <c r="B27" s="27"/>
      <c r="C27" s="247"/>
      <c r="D27" s="247"/>
      <c r="E27" s="657">
        <f t="shared" si="12"/>
        <v>0</v>
      </c>
      <c r="F27" s="39">
        <v>0</v>
      </c>
      <c r="G27" s="648">
        <f t="shared" si="3"/>
        <v>0</v>
      </c>
      <c r="H27" s="39">
        <v>0</v>
      </c>
      <c r="I27" s="649">
        <f t="shared" si="5"/>
        <v>0</v>
      </c>
      <c r="J27" s="39">
        <v>0</v>
      </c>
      <c r="K27" s="650">
        <f t="shared" si="6"/>
        <v>0</v>
      </c>
      <c r="L27" s="39">
        <v>0</v>
      </c>
      <c r="M27" s="651">
        <f t="shared" si="7"/>
        <v>0</v>
      </c>
      <c r="N27" s="39">
        <v>0</v>
      </c>
      <c r="O27" s="652">
        <f t="shared" si="8"/>
        <v>0</v>
      </c>
      <c r="P27" s="76">
        <v>0</v>
      </c>
      <c r="Q27" s="654">
        <f t="shared" si="9"/>
        <v>0</v>
      </c>
      <c r="R27" s="647">
        <v>0</v>
      </c>
      <c r="S27" s="655">
        <f t="shared" si="4"/>
        <v>0</v>
      </c>
      <c r="T27" s="114">
        <f t="shared" si="10"/>
        <v>0</v>
      </c>
      <c r="U27" s="656">
        <f t="shared" si="11"/>
        <v>0</v>
      </c>
      <c r="V27" s="617"/>
      <c r="X27" s="736"/>
      <c r="Y27" s="661" t="s">
        <v>234</v>
      </c>
      <c r="Z27" s="662" t="s">
        <v>224</v>
      </c>
      <c r="AA27" s="741"/>
      <c r="AB27" s="663"/>
      <c r="AC27" s="739"/>
    </row>
    <row r="28" spans="1:29" s="618" customFormat="1" ht="12" customHeight="1" x14ac:dyDescent="0.25">
      <c r="A28" s="894"/>
      <c r="B28" s="27"/>
      <c r="C28" s="247"/>
      <c r="D28" s="247"/>
      <c r="E28" s="657">
        <f t="shared" si="12"/>
        <v>0</v>
      </c>
      <c r="F28" s="39">
        <v>0</v>
      </c>
      <c r="G28" s="648">
        <f t="shared" si="3"/>
        <v>0</v>
      </c>
      <c r="H28" s="39">
        <v>0</v>
      </c>
      <c r="I28" s="649">
        <f t="shared" si="5"/>
        <v>0</v>
      </c>
      <c r="J28" s="39">
        <v>0</v>
      </c>
      <c r="K28" s="650">
        <f t="shared" si="6"/>
        <v>0</v>
      </c>
      <c r="L28" s="39">
        <v>0</v>
      </c>
      <c r="M28" s="651">
        <f t="shared" si="7"/>
        <v>0</v>
      </c>
      <c r="N28" s="39">
        <v>0</v>
      </c>
      <c r="O28" s="652">
        <f t="shared" si="8"/>
        <v>0</v>
      </c>
      <c r="P28" s="76">
        <v>0</v>
      </c>
      <c r="Q28" s="654">
        <f t="shared" si="9"/>
        <v>0</v>
      </c>
      <c r="R28" s="647">
        <v>0</v>
      </c>
      <c r="S28" s="655">
        <f t="shared" si="4"/>
        <v>0</v>
      </c>
      <c r="T28" s="114">
        <f t="shared" si="10"/>
        <v>0</v>
      </c>
      <c r="U28" s="656">
        <f t="shared" si="11"/>
        <v>0</v>
      </c>
      <c r="V28" s="617"/>
      <c r="X28" s="736"/>
      <c r="Y28" s="661" t="s">
        <v>234</v>
      </c>
      <c r="Z28" s="662" t="s">
        <v>417</v>
      </c>
      <c r="AA28" s="741"/>
      <c r="AB28" s="663"/>
      <c r="AC28" s="739"/>
    </row>
    <row r="29" spans="1:29" s="618" customFormat="1" ht="12" customHeight="1" x14ac:dyDescent="0.25">
      <c r="A29" s="894"/>
      <c r="B29" s="27"/>
      <c r="C29" s="247"/>
      <c r="D29" s="247"/>
      <c r="E29" s="657">
        <f t="shared" si="12"/>
        <v>0</v>
      </c>
      <c r="F29" s="39">
        <v>0</v>
      </c>
      <c r="G29" s="648">
        <f t="shared" si="3"/>
        <v>0</v>
      </c>
      <c r="H29" s="39">
        <v>0</v>
      </c>
      <c r="I29" s="649">
        <f t="shared" si="5"/>
        <v>0</v>
      </c>
      <c r="J29" s="39">
        <v>0</v>
      </c>
      <c r="K29" s="650">
        <f t="shared" si="6"/>
        <v>0</v>
      </c>
      <c r="L29" s="39">
        <v>0</v>
      </c>
      <c r="M29" s="651">
        <f t="shared" si="7"/>
        <v>0</v>
      </c>
      <c r="N29" s="39">
        <v>0</v>
      </c>
      <c r="O29" s="652">
        <f t="shared" si="8"/>
        <v>0</v>
      </c>
      <c r="P29" s="76">
        <v>0</v>
      </c>
      <c r="Q29" s="654">
        <f t="shared" si="9"/>
        <v>0</v>
      </c>
      <c r="R29" s="647">
        <v>0</v>
      </c>
      <c r="S29" s="655">
        <f t="shared" si="4"/>
        <v>0</v>
      </c>
      <c r="T29" s="114">
        <f t="shared" si="10"/>
        <v>0</v>
      </c>
      <c r="U29" s="656">
        <f t="shared" si="11"/>
        <v>0</v>
      </c>
      <c r="V29" s="617"/>
      <c r="X29" s="736"/>
      <c r="Y29" s="687" t="s">
        <v>234</v>
      </c>
      <c r="Z29" s="662" t="s">
        <v>420</v>
      </c>
      <c r="AA29" s="741"/>
      <c r="AB29" s="663"/>
      <c r="AC29" s="739"/>
    </row>
    <row r="30" spans="1:29" s="618" customFormat="1" ht="12" customHeight="1" x14ac:dyDescent="0.25">
      <c r="A30" s="894"/>
      <c r="B30" s="27"/>
      <c r="C30" s="247"/>
      <c r="D30" s="247"/>
      <c r="E30" s="657">
        <f t="shared" si="12"/>
        <v>0</v>
      </c>
      <c r="F30" s="39">
        <v>0</v>
      </c>
      <c r="G30" s="648">
        <f t="shared" si="3"/>
        <v>0</v>
      </c>
      <c r="H30" s="39">
        <v>0</v>
      </c>
      <c r="I30" s="649">
        <f t="shared" si="5"/>
        <v>0</v>
      </c>
      <c r="J30" s="39">
        <v>0</v>
      </c>
      <c r="K30" s="650">
        <f t="shared" si="6"/>
        <v>0</v>
      </c>
      <c r="L30" s="39">
        <v>0</v>
      </c>
      <c r="M30" s="651">
        <f t="shared" si="7"/>
        <v>0</v>
      </c>
      <c r="N30" s="39">
        <v>0</v>
      </c>
      <c r="O30" s="652">
        <f t="shared" si="8"/>
        <v>0</v>
      </c>
      <c r="P30" s="76">
        <v>0</v>
      </c>
      <c r="Q30" s="654">
        <f t="shared" si="9"/>
        <v>0</v>
      </c>
      <c r="R30" s="647">
        <v>0</v>
      </c>
      <c r="S30" s="655">
        <f t="shared" si="4"/>
        <v>0</v>
      </c>
      <c r="T30" s="114">
        <f t="shared" si="10"/>
        <v>0</v>
      </c>
      <c r="U30" s="656">
        <f t="shared" si="11"/>
        <v>0</v>
      </c>
      <c r="V30" s="617"/>
      <c r="X30" s="736"/>
      <c r="Y30" s="687" t="s">
        <v>234</v>
      </c>
      <c r="Z30" s="662" t="s">
        <v>492</v>
      </c>
      <c r="AA30" s="741"/>
      <c r="AB30" s="663"/>
      <c r="AC30" s="739"/>
    </row>
    <row r="31" spans="1:29" s="618" customFormat="1" ht="12" customHeight="1" x14ac:dyDescent="0.25">
      <c r="A31" s="894"/>
      <c r="B31" s="27"/>
      <c r="C31" s="247"/>
      <c r="D31" s="247"/>
      <c r="E31" s="657">
        <f t="shared" si="12"/>
        <v>0</v>
      </c>
      <c r="F31" s="39">
        <v>0</v>
      </c>
      <c r="G31" s="648">
        <f t="shared" si="3"/>
        <v>0</v>
      </c>
      <c r="H31" s="39">
        <v>0</v>
      </c>
      <c r="I31" s="649">
        <f t="shared" si="5"/>
        <v>0</v>
      </c>
      <c r="J31" s="39">
        <v>0</v>
      </c>
      <c r="K31" s="650">
        <f t="shared" si="6"/>
        <v>0</v>
      </c>
      <c r="L31" s="39">
        <v>0</v>
      </c>
      <c r="M31" s="651">
        <f t="shared" si="7"/>
        <v>0</v>
      </c>
      <c r="N31" s="39">
        <v>0</v>
      </c>
      <c r="O31" s="652">
        <f t="shared" si="8"/>
        <v>0</v>
      </c>
      <c r="P31" s="76">
        <v>0</v>
      </c>
      <c r="Q31" s="654">
        <f t="shared" si="9"/>
        <v>0</v>
      </c>
      <c r="R31" s="647">
        <v>0</v>
      </c>
      <c r="S31" s="655">
        <f t="shared" si="4"/>
        <v>0</v>
      </c>
      <c r="T31" s="114">
        <f t="shared" si="10"/>
        <v>0</v>
      </c>
      <c r="U31" s="656">
        <f t="shared" si="11"/>
        <v>0</v>
      </c>
      <c r="V31" s="617"/>
      <c r="X31" s="736"/>
      <c r="Y31" s="687" t="s">
        <v>234</v>
      </c>
      <c r="Z31" s="662" t="s">
        <v>418</v>
      </c>
      <c r="AA31" s="741"/>
      <c r="AB31" s="663"/>
      <c r="AC31" s="739"/>
    </row>
    <row r="32" spans="1:29" s="618" customFormat="1" ht="12" customHeight="1" x14ac:dyDescent="0.25">
      <c r="A32" s="894"/>
      <c r="B32" s="27"/>
      <c r="C32" s="247"/>
      <c r="D32" s="247"/>
      <c r="E32" s="657">
        <f t="shared" si="12"/>
        <v>0</v>
      </c>
      <c r="F32" s="39">
        <v>0</v>
      </c>
      <c r="G32" s="648">
        <f t="shared" si="3"/>
        <v>0</v>
      </c>
      <c r="H32" s="39">
        <v>0</v>
      </c>
      <c r="I32" s="649">
        <f t="shared" si="5"/>
        <v>0</v>
      </c>
      <c r="J32" s="39">
        <v>0</v>
      </c>
      <c r="K32" s="650">
        <f t="shared" si="6"/>
        <v>0</v>
      </c>
      <c r="L32" s="39">
        <v>0</v>
      </c>
      <c r="M32" s="651">
        <f t="shared" si="7"/>
        <v>0</v>
      </c>
      <c r="N32" s="39">
        <v>0</v>
      </c>
      <c r="O32" s="652">
        <f t="shared" si="8"/>
        <v>0</v>
      </c>
      <c r="P32" s="76">
        <v>0</v>
      </c>
      <c r="Q32" s="654">
        <f t="shared" si="9"/>
        <v>0</v>
      </c>
      <c r="R32" s="647">
        <v>0</v>
      </c>
      <c r="S32" s="655">
        <f t="shared" si="4"/>
        <v>0</v>
      </c>
      <c r="T32" s="114">
        <f t="shared" si="10"/>
        <v>0</v>
      </c>
      <c r="U32" s="656">
        <f t="shared" si="11"/>
        <v>0</v>
      </c>
      <c r="V32" s="617"/>
      <c r="X32" s="736"/>
      <c r="Y32" s="687" t="s">
        <v>234</v>
      </c>
      <c r="Z32" s="662" t="s">
        <v>419</v>
      </c>
      <c r="AA32" s="741"/>
      <c r="AB32" s="663"/>
      <c r="AC32" s="739"/>
    </row>
    <row r="33" spans="1:29" s="618" customFormat="1" ht="12" customHeight="1" x14ac:dyDescent="0.25">
      <c r="A33" s="894"/>
      <c r="B33" s="27"/>
      <c r="C33" s="247"/>
      <c r="D33" s="247"/>
      <c r="E33" s="657">
        <f t="shared" si="12"/>
        <v>0</v>
      </c>
      <c r="F33" s="39">
        <v>0</v>
      </c>
      <c r="G33" s="648">
        <f t="shared" si="3"/>
        <v>0</v>
      </c>
      <c r="H33" s="39">
        <v>0</v>
      </c>
      <c r="I33" s="649">
        <f t="shared" si="5"/>
        <v>0</v>
      </c>
      <c r="J33" s="39">
        <v>0</v>
      </c>
      <c r="K33" s="650">
        <f t="shared" si="6"/>
        <v>0</v>
      </c>
      <c r="L33" s="39">
        <v>0</v>
      </c>
      <c r="M33" s="651">
        <f t="shared" si="7"/>
        <v>0</v>
      </c>
      <c r="N33" s="39">
        <v>0</v>
      </c>
      <c r="O33" s="652">
        <f t="shared" si="8"/>
        <v>0</v>
      </c>
      <c r="P33" s="76">
        <v>0</v>
      </c>
      <c r="Q33" s="654">
        <f t="shared" si="9"/>
        <v>0</v>
      </c>
      <c r="R33" s="647">
        <v>0</v>
      </c>
      <c r="S33" s="655">
        <f t="shared" si="4"/>
        <v>0</v>
      </c>
      <c r="T33" s="114">
        <f t="shared" si="10"/>
        <v>0</v>
      </c>
      <c r="U33" s="656">
        <f t="shared" si="11"/>
        <v>0</v>
      </c>
      <c r="V33" s="617"/>
      <c r="X33" s="736"/>
      <c r="Y33" s="687" t="s">
        <v>234</v>
      </c>
      <c r="Z33" s="662" t="s">
        <v>493</v>
      </c>
      <c r="AA33" s="741"/>
      <c r="AB33" s="663"/>
      <c r="AC33" s="739"/>
    </row>
    <row r="34" spans="1:29" s="618" customFormat="1" ht="12" customHeight="1" x14ac:dyDescent="0.25">
      <c r="A34" s="894"/>
      <c r="B34" s="27"/>
      <c r="C34" s="247"/>
      <c r="D34" s="247"/>
      <c r="E34" s="657">
        <f t="shared" si="12"/>
        <v>0</v>
      </c>
      <c r="F34" s="39">
        <v>0</v>
      </c>
      <c r="G34" s="648">
        <f t="shared" si="3"/>
        <v>0</v>
      </c>
      <c r="H34" s="39">
        <v>0</v>
      </c>
      <c r="I34" s="649">
        <f t="shared" si="5"/>
        <v>0</v>
      </c>
      <c r="J34" s="39">
        <v>0</v>
      </c>
      <c r="K34" s="650">
        <f t="shared" si="6"/>
        <v>0</v>
      </c>
      <c r="L34" s="39">
        <v>0</v>
      </c>
      <c r="M34" s="651">
        <f t="shared" si="7"/>
        <v>0</v>
      </c>
      <c r="N34" s="39">
        <v>0</v>
      </c>
      <c r="O34" s="652">
        <f t="shared" si="8"/>
        <v>0</v>
      </c>
      <c r="P34" s="76">
        <v>0</v>
      </c>
      <c r="Q34" s="654">
        <f t="shared" si="9"/>
        <v>0</v>
      </c>
      <c r="R34" s="647">
        <v>0</v>
      </c>
      <c r="S34" s="655">
        <f t="shared" si="4"/>
        <v>0</v>
      </c>
      <c r="T34" s="114">
        <f t="shared" si="10"/>
        <v>0</v>
      </c>
      <c r="U34" s="656">
        <f t="shared" si="11"/>
        <v>0</v>
      </c>
      <c r="V34" s="617"/>
      <c r="X34" s="736"/>
      <c r="Y34" s="687" t="s">
        <v>234</v>
      </c>
      <c r="Z34" s="662" t="s">
        <v>305</v>
      </c>
      <c r="AA34" s="741"/>
      <c r="AB34" s="663"/>
      <c r="AC34" s="739"/>
    </row>
    <row r="35" spans="1:29" s="618" customFormat="1" ht="12" customHeight="1" x14ac:dyDescent="0.25">
      <c r="A35" s="894"/>
      <c r="B35" s="474" t="s">
        <v>609</v>
      </c>
      <c r="C35" s="247"/>
      <c r="D35" s="247"/>
      <c r="E35" s="657">
        <f t="shared" si="12"/>
        <v>0</v>
      </c>
      <c r="F35" s="39">
        <v>0</v>
      </c>
      <c r="G35" s="648">
        <f t="shared" si="3"/>
        <v>0</v>
      </c>
      <c r="H35" s="39">
        <v>0</v>
      </c>
      <c r="I35" s="649">
        <f t="shared" si="5"/>
        <v>0</v>
      </c>
      <c r="J35" s="39">
        <v>0</v>
      </c>
      <c r="K35" s="650">
        <f t="shared" si="6"/>
        <v>0</v>
      </c>
      <c r="L35" s="39">
        <v>0</v>
      </c>
      <c r="M35" s="651">
        <f t="shared" si="7"/>
        <v>0</v>
      </c>
      <c r="N35" s="39">
        <v>0</v>
      </c>
      <c r="O35" s="652">
        <f t="shared" si="8"/>
        <v>0</v>
      </c>
      <c r="P35" s="76">
        <v>0</v>
      </c>
      <c r="Q35" s="654">
        <f t="shared" si="9"/>
        <v>0</v>
      </c>
      <c r="R35" s="647">
        <v>0</v>
      </c>
      <c r="S35" s="655">
        <f t="shared" si="4"/>
        <v>0</v>
      </c>
      <c r="T35" s="114">
        <f t="shared" si="10"/>
        <v>0</v>
      </c>
      <c r="U35" s="656">
        <f t="shared" si="11"/>
        <v>0</v>
      </c>
      <c r="V35" s="617"/>
      <c r="X35" s="736"/>
      <c r="Y35" s="687" t="s">
        <v>234</v>
      </c>
      <c r="Z35" s="662" t="s">
        <v>306</v>
      </c>
      <c r="AA35" s="741"/>
      <c r="AB35" s="663"/>
      <c r="AC35" s="739"/>
    </row>
    <row r="36" spans="1:29" s="618" customFormat="1" ht="12" customHeight="1" thickBot="1" x14ac:dyDescent="0.3">
      <c r="A36" s="895"/>
      <c r="B36" s="473"/>
      <c r="C36" s="248"/>
      <c r="D36" s="248"/>
      <c r="E36" s="667"/>
      <c r="F36" s="39">
        <v>0</v>
      </c>
      <c r="G36" s="648">
        <f t="shared" si="3"/>
        <v>0</v>
      </c>
      <c r="H36" s="39">
        <v>0</v>
      </c>
      <c r="I36" s="649">
        <f t="shared" si="5"/>
        <v>0</v>
      </c>
      <c r="J36" s="39">
        <v>0</v>
      </c>
      <c r="K36" s="650">
        <f t="shared" si="6"/>
        <v>0</v>
      </c>
      <c r="L36" s="39">
        <v>0</v>
      </c>
      <c r="M36" s="651">
        <f t="shared" si="7"/>
        <v>0</v>
      </c>
      <c r="N36" s="39">
        <v>0</v>
      </c>
      <c r="O36" s="652">
        <f t="shared" si="8"/>
        <v>0</v>
      </c>
      <c r="P36" s="77">
        <v>0</v>
      </c>
      <c r="Q36" s="654">
        <f t="shared" si="9"/>
        <v>0</v>
      </c>
      <c r="R36" s="647">
        <v>0</v>
      </c>
      <c r="S36" s="655">
        <f t="shared" si="4"/>
        <v>0</v>
      </c>
      <c r="T36" s="114">
        <f t="shared" si="10"/>
        <v>0</v>
      </c>
      <c r="U36" s="656">
        <f t="shared" si="11"/>
        <v>0</v>
      </c>
      <c r="V36" s="617"/>
      <c r="X36" s="736"/>
      <c r="Y36" s="687" t="s">
        <v>234</v>
      </c>
      <c r="Z36" s="744" t="s">
        <v>123</v>
      </c>
      <c r="AA36" s="741"/>
      <c r="AB36" s="663"/>
      <c r="AC36" s="739"/>
    </row>
    <row r="37" spans="1:29" s="683" customFormat="1" ht="18.75" customHeight="1" thickBot="1" x14ac:dyDescent="0.3">
      <c r="A37" s="609"/>
      <c r="B37" s="675" t="s">
        <v>225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687" t="s">
        <v>234</v>
      </c>
      <c r="Z37" s="747" t="s">
        <v>233</v>
      </c>
      <c r="AA37" s="699"/>
      <c r="AB37" s="692"/>
      <c r="AC37" s="698"/>
    </row>
    <row r="38" spans="1:29" s="618" customFormat="1" ht="39.75" customHeight="1" thickTop="1" thickBot="1" x14ac:dyDescent="0.3">
      <c r="A38" s="609"/>
      <c r="B38" s="627" t="s">
        <v>227</v>
      </c>
      <c r="C38" s="627" t="s">
        <v>242</v>
      </c>
      <c r="D38" s="733" t="s">
        <v>243</v>
      </c>
      <c r="E38" s="733" t="s">
        <v>244</v>
      </c>
      <c r="F38" s="881" t="s">
        <v>100</v>
      </c>
      <c r="G38" s="882"/>
      <c r="H38" s="883" t="s">
        <v>101</v>
      </c>
      <c r="I38" s="884"/>
      <c r="J38" s="889" t="s">
        <v>566</v>
      </c>
      <c r="K38" s="890"/>
      <c r="L38" s="885" t="s">
        <v>175</v>
      </c>
      <c r="M38" s="886"/>
      <c r="N38" s="899" t="s">
        <v>102</v>
      </c>
      <c r="O38" s="900"/>
      <c r="P38" s="879" t="s">
        <v>237</v>
      </c>
      <c r="Q38" s="880"/>
      <c r="R38" s="887" t="s">
        <v>103</v>
      </c>
      <c r="S38" s="888"/>
      <c r="T38" s="877" t="s">
        <v>189</v>
      </c>
      <c r="U38" s="878"/>
      <c r="V38" s="617"/>
      <c r="X38" s="736"/>
      <c r="Y38" s="748"/>
      <c r="Z38" s="749"/>
      <c r="AA38" s="750"/>
      <c r="AB38" s="695"/>
      <c r="AC38" s="739"/>
    </row>
    <row r="39" spans="1:29" s="640" customFormat="1" ht="12.75" x14ac:dyDescent="0.2">
      <c r="A39" s="628"/>
      <c r="B39" s="629"/>
      <c r="C39" s="684"/>
      <c r="D39" s="684"/>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228</v>
      </c>
      <c r="C40" s="426">
        <v>15000</v>
      </c>
      <c r="D40" s="735"/>
      <c r="E40" s="426">
        <f>C40-D40</f>
        <v>15000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3">M40+I40+O40+G40+S40+Q40+K40</f>
        <v>0</v>
      </c>
      <c r="V40" s="617"/>
    </row>
    <row r="41" spans="1:29" s="618" customFormat="1" ht="12" customHeight="1" x14ac:dyDescent="0.2">
      <c r="A41" s="894"/>
      <c r="B41" s="740" t="s">
        <v>229</v>
      </c>
      <c r="C41" s="426">
        <v>8000</v>
      </c>
      <c r="D41" s="735">
        <v>2000</v>
      </c>
      <c r="E41" s="426">
        <f>C41-D41</f>
        <v>6000</v>
      </c>
      <c r="F41" s="642">
        <v>0.05</v>
      </c>
      <c r="G41" s="643">
        <f>ROUND(D41*F41,2)</f>
        <v>100</v>
      </c>
      <c r="H41" s="642">
        <v>0.03</v>
      </c>
      <c r="I41" s="644">
        <f>ROUND(D41*H41,2)</f>
        <v>60</v>
      </c>
      <c r="J41" s="642">
        <v>0.03</v>
      </c>
      <c r="K41" s="644">
        <f>ROUND(F41*J41,2)</f>
        <v>0</v>
      </c>
      <c r="L41" s="642">
        <v>0.04</v>
      </c>
      <c r="M41" s="644">
        <f>ROUND(D41*L41,2)</f>
        <v>80</v>
      </c>
      <c r="N41" s="685">
        <v>2.5000000000000001E-2</v>
      </c>
      <c r="O41" s="644">
        <f>ROUND(D41*N41,2)</f>
        <v>50</v>
      </c>
      <c r="P41" s="429">
        <v>1.7999999999999999E-2</v>
      </c>
      <c r="Q41" s="644">
        <f>D41*P41</f>
        <v>36</v>
      </c>
      <c r="R41" s="429">
        <v>0</v>
      </c>
      <c r="S41" s="752">
        <f>ROUND(D41*R41,2)</f>
        <v>0</v>
      </c>
      <c r="T41" s="211">
        <f>F41+N41+H41+L41+R41</f>
        <v>0.14500000000000002</v>
      </c>
      <c r="U41" s="645">
        <f t="shared" si="13"/>
        <v>326</v>
      </c>
      <c r="V41" s="617"/>
    </row>
    <row r="42" spans="1:29" s="618" customFormat="1" ht="12" customHeight="1" x14ac:dyDescent="0.2">
      <c r="A42" s="894"/>
      <c r="B42" s="27"/>
      <c r="C42" s="247"/>
      <c r="D42" s="247"/>
      <c r="E42" s="742">
        <f t="shared" ref="E42:E45" si="14">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5">F42+N42+H42+L42+R42+P42+J42</f>
        <v>0</v>
      </c>
      <c r="U42" s="656">
        <f t="shared" si="13"/>
        <v>0</v>
      </c>
      <c r="V42" s="617"/>
    </row>
    <row r="43" spans="1:29" s="618" customFormat="1" ht="12" customHeight="1" x14ac:dyDescent="0.2">
      <c r="A43" s="894"/>
      <c r="B43" s="27"/>
      <c r="C43" s="247"/>
      <c r="D43" s="247"/>
      <c r="E43" s="742">
        <f t="shared" si="14"/>
        <v>0</v>
      </c>
      <c r="F43" s="39">
        <v>0</v>
      </c>
      <c r="G43" s="648">
        <f t="shared" ref="G43:G66" si="16">ROUND(D43*F43,2)</f>
        <v>0</v>
      </c>
      <c r="H43" s="39">
        <v>0</v>
      </c>
      <c r="I43" s="649">
        <f t="shared" ref="I43:I66" si="17">ROUND(D43*H43,2)</f>
        <v>0</v>
      </c>
      <c r="J43" s="39">
        <v>0</v>
      </c>
      <c r="K43" s="650">
        <f t="shared" ref="K43:K66" si="18">ROUND(F43*J43,2)</f>
        <v>0</v>
      </c>
      <c r="L43" s="39">
        <v>0</v>
      </c>
      <c r="M43" s="651">
        <f t="shared" ref="M43:M66" si="19">ROUND(D43*L43,2)</f>
        <v>0</v>
      </c>
      <c r="N43" s="39">
        <v>0</v>
      </c>
      <c r="O43" s="652">
        <f t="shared" ref="O43:O66" si="20">ROUND(D43*N43,2)</f>
        <v>0</v>
      </c>
      <c r="P43" s="76">
        <v>0</v>
      </c>
      <c r="Q43" s="654">
        <f t="shared" ref="Q43:Q66" si="21">ROUND(D43*P43,2)</f>
        <v>0</v>
      </c>
      <c r="R43" s="647">
        <v>0</v>
      </c>
      <c r="S43" s="655">
        <f t="shared" ref="S43:S66" si="22">ROUND(D43*R43,2)</f>
        <v>0</v>
      </c>
      <c r="T43" s="114">
        <f t="shared" ref="T43:T66" si="23">F43+N43+H43+L43+R43+P43+J43</f>
        <v>0</v>
      </c>
      <c r="U43" s="656">
        <f t="shared" ref="U43:U66" si="24">M43+I43+O43+G43+S43+Q43+K43</f>
        <v>0</v>
      </c>
      <c r="V43" s="617"/>
    </row>
    <row r="44" spans="1:29" s="618" customFormat="1" ht="12" customHeight="1" x14ac:dyDescent="0.2">
      <c r="A44" s="894"/>
      <c r="B44" s="27"/>
      <c r="C44" s="247"/>
      <c r="D44" s="247"/>
      <c r="E44" s="657">
        <f t="shared" si="14"/>
        <v>0</v>
      </c>
      <c r="F44" s="39">
        <v>0</v>
      </c>
      <c r="G44" s="648">
        <f t="shared" si="16"/>
        <v>0</v>
      </c>
      <c r="H44" s="39">
        <v>0</v>
      </c>
      <c r="I44" s="649">
        <f t="shared" si="17"/>
        <v>0</v>
      </c>
      <c r="J44" s="39">
        <v>0</v>
      </c>
      <c r="K44" s="650">
        <f t="shared" si="18"/>
        <v>0</v>
      </c>
      <c r="L44" s="39">
        <v>0</v>
      </c>
      <c r="M44" s="651">
        <f t="shared" si="19"/>
        <v>0</v>
      </c>
      <c r="N44" s="39">
        <v>0</v>
      </c>
      <c r="O44" s="652">
        <f t="shared" si="20"/>
        <v>0</v>
      </c>
      <c r="P44" s="76">
        <v>0</v>
      </c>
      <c r="Q44" s="654">
        <f t="shared" si="21"/>
        <v>0</v>
      </c>
      <c r="R44" s="647">
        <v>0</v>
      </c>
      <c r="S44" s="655">
        <f t="shared" si="22"/>
        <v>0</v>
      </c>
      <c r="T44" s="114">
        <f t="shared" si="23"/>
        <v>0</v>
      </c>
      <c r="U44" s="656">
        <f t="shared" si="24"/>
        <v>0</v>
      </c>
      <c r="V44" s="617"/>
      <c r="Z44" s="753"/>
    </row>
    <row r="45" spans="1:29" s="618" customFormat="1" ht="12" customHeight="1" x14ac:dyDescent="0.25">
      <c r="A45" s="894"/>
      <c r="B45" s="27"/>
      <c r="C45" s="247"/>
      <c r="D45" s="247"/>
      <c r="E45" s="657">
        <f t="shared" si="14"/>
        <v>0</v>
      </c>
      <c r="F45" s="39">
        <v>0</v>
      </c>
      <c r="G45" s="648">
        <f t="shared" si="16"/>
        <v>0</v>
      </c>
      <c r="H45" s="39">
        <v>0</v>
      </c>
      <c r="I45" s="649">
        <f t="shared" si="17"/>
        <v>0</v>
      </c>
      <c r="J45" s="39">
        <v>0</v>
      </c>
      <c r="K45" s="650">
        <f t="shared" si="18"/>
        <v>0</v>
      </c>
      <c r="L45" s="39">
        <v>0</v>
      </c>
      <c r="M45" s="651">
        <f t="shared" si="19"/>
        <v>0</v>
      </c>
      <c r="N45" s="39">
        <v>0</v>
      </c>
      <c r="O45" s="652">
        <f t="shared" si="20"/>
        <v>0</v>
      </c>
      <c r="P45" s="76">
        <v>0</v>
      </c>
      <c r="Q45" s="654">
        <f t="shared" si="21"/>
        <v>0</v>
      </c>
      <c r="R45" s="647">
        <v>0</v>
      </c>
      <c r="S45" s="655">
        <f t="shared" si="22"/>
        <v>0</v>
      </c>
      <c r="T45" s="114">
        <f t="shared" si="23"/>
        <v>0</v>
      </c>
      <c r="U45" s="656">
        <f t="shared" si="24"/>
        <v>0</v>
      </c>
      <c r="V45" s="617"/>
      <c r="Z45" s="754"/>
    </row>
    <row r="46" spans="1:29" s="618" customFormat="1" ht="12" customHeight="1" x14ac:dyDescent="0.25">
      <c r="A46" s="894"/>
      <c r="B46" s="27"/>
      <c r="C46" s="247"/>
      <c r="D46" s="247"/>
      <c r="E46" s="657">
        <f>C46-D46</f>
        <v>0</v>
      </c>
      <c r="F46" s="39">
        <v>0</v>
      </c>
      <c r="G46" s="648">
        <f t="shared" si="16"/>
        <v>0</v>
      </c>
      <c r="H46" s="39">
        <v>0</v>
      </c>
      <c r="I46" s="649">
        <f t="shared" si="17"/>
        <v>0</v>
      </c>
      <c r="J46" s="39">
        <v>0</v>
      </c>
      <c r="K46" s="650">
        <f t="shared" si="18"/>
        <v>0</v>
      </c>
      <c r="L46" s="39">
        <v>0</v>
      </c>
      <c r="M46" s="651">
        <f t="shared" si="19"/>
        <v>0</v>
      </c>
      <c r="N46" s="39">
        <v>0</v>
      </c>
      <c r="O46" s="652">
        <f t="shared" si="20"/>
        <v>0</v>
      </c>
      <c r="P46" s="76">
        <v>0</v>
      </c>
      <c r="Q46" s="654">
        <f t="shared" si="21"/>
        <v>0</v>
      </c>
      <c r="R46" s="647">
        <v>0</v>
      </c>
      <c r="S46" s="655">
        <f t="shared" si="22"/>
        <v>0</v>
      </c>
      <c r="T46" s="114">
        <f t="shared" si="23"/>
        <v>0</v>
      </c>
      <c r="U46" s="656">
        <f t="shared" si="24"/>
        <v>0</v>
      </c>
      <c r="V46" s="617"/>
      <c r="Z46" s="754"/>
    </row>
    <row r="47" spans="1:29" s="618" customFormat="1" ht="12" customHeight="1" x14ac:dyDescent="0.25">
      <c r="A47" s="894"/>
      <c r="B47" s="27"/>
      <c r="C47" s="247"/>
      <c r="D47" s="247"/>
      <c r="E47" s="657">
        <f t="shared" ref="E47:E65" si="25">C47-D47</f>
        <v>0</v>
      </c>
      <c r="F47" s="39">
        <v>0</v>
      </c>
      <c r="G47" s="648">
        <f t="shared" si="16"/>
        <v>0</v>
      </c>
      <c r="H47" s="39">
        <v>0</v>
      </c>
      <c r="I47" s="649">
        <f t="shared" si="17"/>
        <v>0</v>
      </c>
      <c r="J47" s="39">
        <v>0</v>
      </c>
      <c r="K47" s="650">
        <f t="shared" si="18"/>
        <v>0</v>
      </c>
      <c r="L47" s="39">
        <v>0</v>
      </c>
      <c r="M47" s="651">
        <f t="shared" si="19"/>
        <v>0</v>
      </c>
      <c r="N47" s="39">
        <v>0</v>
      </c>
      <c r="O47" s="652">
        <f t="shared" si="20"/>
        <v>0</v>
      </c>
      <c r="P47" s="76">
        <v>0</v>
      </c>
      <c r="Q47" s="654">
        <f t="shared" si="21"/>
        <v>0</v>
      </c>
      <c r="R47" s="647">
        <v>0</v>
      </c>
      <c r="S47" s="655">
        <f t="shared" si="22"/>
        <v>0</v>
      </c>
      <c r="T47" s="114">
        <f t="shared" si="23"/>
        <v>0</v>
      </c>
      <c r="U47" s="656">
        <f t="shared" si="24"/>
        <v>0</v>
      </c>
      <c r="V47" s="617"/>
      <c r="Z47" s="754"/>
    </row>
    <row r="48" spans="1:29" s="618" customFormat="1" ht="12" customHeight="1" x14ac:dyDescent="0.25">
      <c r="A48" s="894"/>
      <c r="B48" s="27"/>
      <c r="C48" s="247"/>
      <c r="D48" s="247"/>
      <c r="E48" s="657">
        <f t="shared" si="25"/>
        <v>0</v>
      </c>
      <c r="F48" s="39">
        <v>0</v>
      </c>
      <c r="G48" s="648">
        <f t="shared" si="16"/>
        <v>0</v>
      </c>
      <c r="H48" s="39">
        <v>0</v>
      </c>
      <c r="I48" s="649">
        <f t="shared" si="17"/>
        <v>0</v>
      </c>
      <c r="J48" s="39">
        <v>0</v>
      </c>
      <c r="K48" s="650">
        <f t="shared" si="18"/>
        <v>0</v>
      </c>
      <c r="L48" s="39">
        <v>0</v>
      </c>
      <c r="M48" s="651">
        <f t="shared" si="19"/>
        <v>0</v>
      </c>
      <c r="N48" s="39">
        <v>0</v>
      </c>
      <c r="O48" s="652">
        <f t="shared" si="20"/>
        <v>0</v>
      </c>
      <c r="P48" s="76">
        <v>0</v>
      </c>
      <c r="Q48" s="654">
        <f t="shared" si="21"/>
        <v>0</v>
      </c>
      <c r="R48" s="647">
        <v>0</v>
      </c>
      <c r="S48" s="655">
        <f t="shared" si="22"/>
        <v>0</v>
      </c>
      <c r="T48" s="114">
        <f t="shared" si="23"/>
        <v>0</v>
      </c>
      <c r="U48" s="656">
        <f t="shared" si="24"/>
        <v>0</v>
      </c>
      <c r="V48" s="617"/>
      <c r="Z48" s="754"/>
    </row>
    <row r="49" spans="1:26" s="618" customFormat="1" ht="12" customHeight="1" x14ac:dyDescent="0.25">
      <c r="A49" s="894"/>
      <c r="B49" s="27"/>
      <c r="C49" s="247"/>
      <c r="D49" s="247"/>
      <c r="E49" s="657">
        <f t="shared" si="25"/>
        <v>0</v>
      </c>
      <c r="F49" s="39">
        <v>0</v>
      </c>
      <c r="G49" s="648">
        <f t="shared" si="16"/>
        <v>0</v>
      </c>
      <c r="H49" s="39">
        <v>0</v>
      </c>
      <c r="I49" s="649">
        <f t="shared" si="17"/>
        <v>0</v>
      </c>
      <c r="J49" s="39">
        <v>0</v>
      </c>
      <c r="K49" s="650">
        <f t="shared" si="18"/>
        <v>0</v>
      </c>
      <c r="L49" s="39">
        <v>0</v>
      </c>
      <c r="M49" s="651">
        <f t="shared" si="19"/>
        <v>0</v>
      </c>
      <c r="N49" s="39">
        <v>0</v>
      </c>
      <c r="O49" s="652">
        <f t="shared" si="20"/>
        <v>0</v>
      </c>
      <c r="P49" s="76">
        <v>0</v>
      </c>
      <c r="Q49" s="654">
        <f t="shared" si="21"/>
        <v>0</v>
      </c>
      <c r="R49" s="647">
        <v>0</v>
      </c>
      <c r="S49" s="655">
        <f t="shared" si="22"/>
        <v>0</v>
      </c>
      <c r="T49" s="114">
        <f t="shared" si="23"/>
        <v>0</v>
      </c>
      <c r="U49" s="656">
        <f t="shared" si="24"/>
        <v>0</v>
      </c>
      <c r="V49" s="617"/>
      <c r="Z49" s="754"/>
    </row>
    <row r="50" spans="1:26" s="618" customFormat="1" ht="12" customHeight="1" x14ac:dyDescent="0.25">
      <c r="A50" s="894"/>
      <c r="B50" s="27"/>
      <c r="C50" s="247"/>
      <c r="D50" s="247"/>
      <c r="E50" s="657">
        <f t="shared" si="25"/>
        <v>0</v>
      </c>
      <c r="F50" s="39">
        <v>0</v>
      </c>
      <c r="G50" s="648">
        <f t="shared" si="16"/>
        <v>0</v>
      </c>
      <c r="H50" s="39">
        <v>0</v>
      </c>
      <c r="I50" s="649">
        <f t="shared" si="17"/>
        <v>0</v>
      </c>
      <c r="J50" s="39">
        <v>0</v>
      </c>
      <c r="K50" s="650">
        <f t="shared" si="18"/>
        <v>0</v>
      </c>
      <c r="L50" s="39">
        <v>0</v>
      </c>
      <c r="M50" s="651">
        <f t="shared" si="19"/>
        <v>0</v>
      </c>
      <c r="N50" s="39">
        <v>0</v>
      </c>
      <c r="O50" s="652">
        <f t="shared" si="20"/>
        <v>0</v>
      </c>
      <c r="P50" s="76">
        <v>0</v>
      </c>
      <c r="Q50" s="654">
        <f t="shared" si="21"/>
        <v>0</v>
      </c>
      <c r="R50" s="647">
        <v>0</v>
      </c>
      <c r="S50" s="655">
        <f t="shared" si="22"/>
        <v>0</v>
      </c>
      <c r="T50" s="114">
        <f t="shared" si="23"/>
        <v>0</v>
      </c>
      <c r="U50" s="656">
        <f t="shared" si="24"/>
        <v>0</v>
      </c>
      <c r="V50" s="617"/>
      <c r="Z50" s="754"/>
    </row>
    <row r="51" spans="1:26" s="618" customFormat="1" ht="12" customHeight="1" x14ac:dyDescent="0.25">
      <c r="A51" s="894"/>
      <c r="B51" s="27"/>
      <c r="C51" s="247"/>
      <c r="D51" s="247"/>
      <c r="E51" s="657">
        <f t="shared" si="25"/>
        <v>0</v>
      </c>
      <c r="F51" s="39">
        <v>0</v>
      </c>
      <c r="G51" s="648">
        <f t="shared" si="16"/>
        <v>0</v>
      </c>
      <c r="H51" s="39">
        <v>0</v>
      </c>
      <c r="I51" s="649">
        <f t="shared" si="17"/>
        <v>0</v>
      </c>
      <c r="J51" s="39">
        <v>0</v>
      </c>
      <c r="K51" s="650">
        <f t="shared" si="18"/>
        <v>0</v>
      </c>
      <c r="L51" s="39">
        <v>0</v>
      </c>
      <c r="M51" s="651">
        <f t="shared" si="19"/>
        <v>0</v>
      </c>
      <c r="N51" s="39">
        <v>0</v>
      </c>
      <c r="O51" s="652">
        <f t="shared" si="20"/>
        <v>0</v>
      </c>
      <c r="P51" s="76">
        <v>0</v>
      </c>
      <c r="Q51" s="654">
        <f t="shared" si="21"/>
        <v>0</v>
      </c>
      <c r="R51" s="647">
        <v>0</v>
      </c>
      <c r="S51" s="655">
        <f t="shared" si="22"/>
        <v>0</v>
      </c>
      <c r="T51" s="114">
        <f t="shared" si="23"/>
        <v>0</v>
      </c>
      <c r="U51" s="656">
        <f t="shared" si="24"/>
        <v>0</v>
      </c>
      <c r="V51" s="617"/>
      <c r="Z51" s="754"/>
    </row>
    <row r="52" spans="1:26" s="618" customFormat="1" ht="12" customHeight="1" x14ac:dyDescent="0.25">
      <c r="A52" s="894"/>
      <c r="B52" s="27"/>
      <c r="C52" s="247"/>
      <c r="D52" s="247"/>
      <c r="E52" s="657">
        <f t="shared" si="25"/>
        <v>0</v>
      </c>
      <c r="F52" s="39">
        <v>0</v>
      </c>
      <c r="G52" s="648">
        <f t="shared" si="16"/>
        <v>0</v>
      </c>
      <c r="H52" s="39">
        <v>0</v>
      </c>
      <c r="I52" s="649">
        <f t="shared" si="17"/>
        <v>0</v>
      </c>
      <c r="J52" s="39">
        <v>0</v>
      </c>
      <c r="K52" s="650">
        <f t="shared" si="18"/>
        <v>0</v>
      </c>
      <c r="L52" s="39">
        <v>0</v>
      </c>
      <c r="M52" s="651">
        <f t="shared" si="19"/>
        <v>0</v>
      </c>
      <c r="N52" s="39">
        <v>0</v>
      </c>
      <c r="O52" s="652">
        <f t="shared" si="20"/>
        <v>0</v>
      </c>
      <c r="P52" s="76">
        <v>0</v>
      </c>
      <c r="Q52" s="654">
        <f t="shared" si="21"/>
        <v>0</v>
      </c>
      <c r="R52" s="647">
        <v>0</v>
      </c>
      <c r="S52" s="655">
        <f t="shared" si="22"/>
        <v>0</v>
      </c>
      <c r="T52" s="114">
        <f t="shared" si="23"/>
        <v>0</v>
      </c>
      <c r="U52" s="656">
        <f t="shared" si="24"/>
        <v>0</v>
      </c>
      <c r="V52" s="617"/>
      <c r="Z52" s="754"/>
    </row>
    <row r="53" spans="1:26" s="618" customFormat="1" ht="12" customHeight="1" x14ac:dyDescent="0.25">
      <c r="A53" s="894"/>
      <c r="B53" s="27"/>
      <c r="C53" s="247"/>
      <c r="D53" s="247"/>
      <c r="E53" s="657">
        <f t="shared" si="25"/>
        <v>0</v>
      </c>
      <c r="F53" s="39">
        <v>0</v>
      </c>
      <c r="G53" s="648">
        <f t="shared" si="16"/>
        <v>0</v>
      </c>
      <c r="H53" s="39">
        <v>0</v>
      </c>
      <c r="I53" s="649">
        <f t="shared" si="17"/>
        <v>0</v>
      </c>
      <c r="J53" s="39">
        <v>0</v>
      </c>
      <c r="K53" s="650">
        <f t="shared" si="18"/>
        <v>0</v>
      </c>
      <c r="L53" s="39">
        <v>0</v>
      </c>
      <c r="M53" s="651">
        <f t="shared" si="19"/>
        <v>0</v>
      </c>
      <c r="N53" s="39">
        <v>0</v>
      </c>
      <c r="O53" s="652">
        <f t="shared" si="20"/>
        <v>0</v>
      </c>
      <c r="P53" s="76">
        <v>0</v>
      </c>
      <c r="Q53" s="654">
        <f t="shared" si="21"/>
        <v>0</v>
      </c>
      <c r="R53" s="647">
        <v>0</v>
      </c>
      <c r="S53" s="655">
        <f t="shared" si="22"/>
        <v>0</v>
      </c>
      <c r="T53" s="114">
        <f t="shared" si="23"/>
        <v>0</v>
      </c>
      <c r="U53" s="656">
        <f t="shared" si="24"/>
        <v>0</v>
      </c>
      <c r="V53" s="617"/>
      <c r="Z53" s="754"/>
    </row>
    <row r="54" spans="1:26" s="618" customFormat="1" ht="12" customHeight="1" x14ac:dyDescent="0.2">
      <c r="A54" s="894"/>
      <c r="B54" s="27"/>
      <c r="C54" s="247"/>
      <c r="D54" s="247"/>
      <c r="E54" s="657">
        <f t="shared" si="25"/>
        <v>0</v>
      </c>
      <c r="F54" s="39">
        <v>0</v>
      </c>
      <c r="G54" s="648">
        <f t="shared" si="16"/>
        <v>0</v>
      </c>
      <c r="H54" s="39">
        <v>0</v>
      </c>
      <c r="I54" s="649">
        <f t="shared" si="17"/>
        <v>0</v>
      </c>
      <c r="J54" s="39">
        <v>0</v>
      </c>
      <c r="K54" s="650">
        <f t="shared" si="18"/>
        <v>0</v>
      </c>
      <c r="L54" s="39">
        <v>0</v>
      </c>
      <c r="M54" s="651">
        <f t="shared" si="19"/>
        <v>0</v>
      </c>
      <c r="N54" s="39">
        <v>0</v>
      </c>
      <c r="O54" s="652">
        <f t="shared" si="20"/>
        <v>0</v>
      </c>
      <c r="P54" s="76">
        <v>0</v>
      </c>
      <c r="Q54" s="654">
        <f t="shared" si="21"/>
        <v>0</v>
      </c>
      <c r="R54" s="647">
        <v>0</v>
      </c>
      <c r="S54" s="655">
        <f t="shared" si="22"/>
        <v>0</v>
      </c>
      <c r="T54" s="114">
        <f t="shared" si="23"/>
        <v>0</v>
      </c>
      <c r="U54" s="656">
        <f t="shared" si="24"/>
        <v>0</v>
      </c>
      <c r="V54" s="617"/>
      <c r="Z54" s="753"/>
    </row>
    <row r="55" spans="1:26" s="618" customFormat="1" ht="12" customHeight="1" x14ac:dyDescent="0.2">
      <c r="A55" s="894"/>
      <c r="B55" s="27"/>
      <c r="C55" s="247"/>
      <c r="D55" s="247"/>
      <c r="E55" s="657">
        <f t="shared" si="25"/>
        <v>0</v>
      </c>
      <c r="F55" s="39">
        <v>0</v>
      </c>
      <c r="G55" s="648">
        <f t="shared" si="16"/>
        <v>0</v>
      </c>
      <c r="H55" s="39">
        <v>0</v>
      </c>
      <c r="I55" s="649">
        <f t="shared" si="17"/>
        <v>0</v>
      </c>
      <c r="J55" s="39">
        <v>0</v>
      </c>
      <c r="K55" s="650">
        <f t="shared" si="18"/>
        <v>0</v>
      </c>
      <c r="L55" s="39">
        <v>0</v>
      </c>
      <c r="M55" s="651">
        <f t="shared" si="19"/>
        <v>0</v>
      </c>
      <c r="N55" s="39">
        <v>0</v>
      </c>
      <c r="O55" s="652">
        <f t="shared" si="20"/>
        <v>0</v>
      </c>
      <c r="P55" s="76">
        <v>0</v>
      </c>
      <c r="Q55" s="654">
        <f t="shared" si="21"/>
        <v>0</v>
      </c>
      <c r="R55" s="647">
        <v>0</v>
      </c>
      <c r="S55" s="655">
        <f t="shared" si="22"/>
        <v>0</v>
      </c>
      <c r="T55" s="114">
        <f t="shared" si="23"/>
        <v>0</v>
      </c>
      <c r="U55" s="656">
        <f t="shared" si="24"/>
        <v>0</v>
      </c>
      <c r="V55" s="617"/>
      <c r="Z55" s="753"/>
    </row>
    <row r="56" spans="1:26" s="618" customFormat="1" ht="12" customHeight="1" x14ac:dyDescent="0.25">
      <c r="A56" s="894"/>
      <c r="B56" s="27"/>
      <c r="C56" s="247"/>
      <c r="D56" s="247"/>
      <c r="E56" s="657">
        <f t="shared" si="25"/>
        <v>0</v>
      </c>
      <c r="F56" s="39">
        <v>0</v>
      </c>
      <c r="G56" s="648">
        <f t="shared" si="16"/>
        <v>0</v>
      </c>
      <c r="H56" s="39">
        <v>0</v>
      </c>
      <c r="I56" s="649">
        <f t="shared" si="17"/>
        <v>0</v>
      </c>
      <c r="J56" s="39">
        <v>0</v>
      </c>
      <c r="K56" s="650">
        <f t="shared" si="18"/>
        <v>0</v>
      </c>
      <c r="L56" s="39">
        <v>0</v>
      </c>
      <c r="M56" s="651">
        <f t="shared" si="19"/>
        <v>0</v>
      </c>
      <c r="N56" s="39">
        <v>0</v>
      </c>
      <c r="O56" s="652">
        <f t="shared" si="20"/>
        <v>0</v>
      </c>
      <c r="P56" s="76">
        <v>0</v>
      </c>
      <c r="Q56" s="654">
        <f t="shared" si="21"/>
        <v>0</v>
      </c>
      <c r="R56" s="647">
        <v>0</v>
      </c>
      <c r="S56" s="655">
        <f t="shared" si="22"/>
        <v>0</v>
      </c>
      <c r="T56" s="114">
        <f t="shared" si="23"/>
        <v>0</v>
      </c>
      <c r="U56" s="656">
        <f t="shared" si="24"/>
        <v>0</v>
      </c>
      <c r="V56" s="617"/>
      <c r="Z56" s="754"/>
    </row>
    <row r="57" spans="1:26" s="618" customFormat="1" ht="12" customHeight="1" x14ac:dyDescent="0.25">
      <c r="A57" s="894"/>
      <c r="B57" s="27"/>
      <c r="C57" s="247"/>
      <c r="D57" s="247"/>
      <c r="E57" s="657">
        <f t="shared" si="25"/>
        <v>0</v>
      </c>
      <c r="F57" s="39">
        <v>0</v>
      </c>
      <c r="G57" s="648">
        <f t="shared" si="16"/>
        <v>0</v>
      </c>
      <c r="H57" s="39">
        <v>0</v>
      </c>
      <c r="I57" s="649">
        <f t="shared" si="17"/>
        <v>0</v>
      </c>
      <c r="J57" s="39">
        <v>0</v>
      </c>
      <c r="K57" s="650">
        <f t="shared" si="18"/>
        <v>0</v>
      </c>
      <c r="L57" s="39">
        <v>0</v>
      </c>
      <c r="M57" s="651">
        <f t="shared" si="19"/>
        <v>0</v>
      </c>
      <c r="N57" s="39">
        <v>0</v>
      </c>
      <c r="O57" s="652">
        <f t="shared" si="20"/>
        <v>0</v>
      </c>
      <c r="P57" s="76">
        <v>0</v>
      </c>
      <c r="Q57" s="654">
        <f t="shared" si="21"/>
        <v>0</v>
      </c>
      <c r="R57" s="647">
        <v>0</v>
      </c>
      <c r="S57" s="655">
        <f t="shared" si="22"/>
        <v>0</v>
      </c>
      <c r="T57" s="114">
        <f t="shared" si="23"/>
        <v>0</v>
      </c>
      <c r="U57" s="656">
        <f t="shared" si="24"/>
        <v>0</v>
      </c>
      <c r="V57" s="617"/>
      <c r="Z57" s="754"/>
    </row>
    <row r="58" spans="1:26" s="618" customFormat="1" ht="12" customHeight="1" x14ac:dyDescent="0.2">
      <c r="A58" s="894"/>
      <c r="B58" s="27"/>
      <c r="C58" s="247"/>
      <c r="D58" s="247"/>
      <c r="E58" s="657">
        <f t="shared" si="25"/>
        <v>0</v>
      </c>
      <c r="F58" s="39">
        <v>0</v>
      </c>
      <c r="G58" s="648">
        <f t="shared" si="16"/>
        <v>0</v>
      </c>
      <c r="H58" s="39">
        <v>0</v>
      </c>
      <c r="I58" s="649">
        <f t="shared" si="17"/>
        <v>0</v>
      </c>
      <c r="J58" s="39">
        <v>0</v>
      </c>
      <c r="K58" s="650">
        <f t="shared" si="18"/>
        <v>0</v>
      </c>
      <c r="L58" s="39">
        <v>0</v>
      </c>
      <c r="M58" s="651">
        <f t="shared" si="19"/>
        <v>0</v>
      </c>
      <c r="N58" s="39">
        <v>0</v>
      </c>
      <c r="O58" s="652">
        <f t="shared" si="20"/>
        <v>0</v>
      </c>
      <c r="P58" s="76">
        <v>0</v>
      </c>
      <c r="Q58" s="654">
        <f t="shared" si="21"/>
        <v>0</v>
      </c>
      <c r="R58" s="647">
        <v>0</v>
      </c>
      <c r="S58" s="655">
        <f t="shared" si="22"/>
        <v>0</v>
      </c>
      <c r="T58" s="114">
        <f t="shared" si="23"/>
        <v>0</v>
      </c>
      <c r="U58" s="656">
        <f t="shared" si="24"/>
        <v>0</v>
      </c>
      <c r="V58" s="617"/>
    </row>
    <row r="59" spans="1:26" s="618" customFormat="1" ht="12" customHeight="1" x14ac:dyDescent="0.25">
      <c r="A59" s="894"/>
      <c r="B59" s="27"/>
      <c r="C59" s="247"/>
      <c r="D59" s="247"/>
      <c r="E59" s="657">
        <f t="shared" si="25"/>
        <v>0</v>
      </c>
      <c r="F59" s="39">
        <v>0</v>
      </c>
      <c r="G59" s="648">
        <f t="shared" si="16"/>
        <v>0</v>
      </c>
      <c r="H59" s="39">
        <v>0</v>
      </c>
      <c r="I59" s="649">
        <f t="shared" si="17"/>
        <v>0</v>
      </c>
      <c r="J59" s="39">
        <v>0</v>
      </c>
      <c r="K59" s="650">
        <f t="shared" si="18"/>
        <v>0</v>
      </c>
      <c r="L59" s="39">
        <v>0</v>
      </c>
      <c r="M59" s="651">
        <f t="shared" si="19"/>
        <v>0</v>
      </c>
      <c r="N59" s="39">
        <v>0</v>
      </c>
      <c r="O59" s="652">
        <f t="shared" si="20"/>
        <v>0</v>
      </c>
      <c r="P59" s="76">
        <v>0</v>
      </c>
      <c r="Q59" s="654">
        <f t="shared" si="21"/>
        <v>0</v>
      </c>
      <c r="R59" s="647">
        <v>0</v>
      </c>
      <c r="S59" s="655">
        <f t="shared" si="22"/>
        <v>0</v>
      </c>
      <c r="T59" s="114">
        <f t="shared" si="23"/>
        <v>0</v>
      </c>
      <c r="U59" s="656">
        <f t="shared" si="24"/>
        <v>0</v>
      </c>
      <c r="V59" s="617"/>
      <c r="Z59" s="492"/>
    </row>
    <row r="60" spans="1:26" s="618" customFormat="1" ht="12" customHeight="1" x14ac:dyDescent="0.2">
      <c r="A60" s="894"/>
      <c r="B60" s="27"/>
      <c r="C60" s="247"/>
      <c r="D60" s="247"/>
      <c r="E60" s="657">
        <f t="shared" si="25"/>
        <v>0</v>
      </c>
      <c r="F60" s="39">
        <v>0</v>
      </c>
      <c r="G60" s="648">
        <f t="shared" si="16"/>
        <v>0</v>
      </c>
      <c r="H60" s="39">
        <v>0</v>
      </c>
      <c r="I60" s="649">
        <f t="shared" si="17"/>
        <v>0</v>
      </c>
      <c r="J60" s="39">
        <v>0</v>
      </c>
      <c r="K60" s="650">
        <f t="shared" si="18"/>
        <v>0</v>
      </c>
      <c r="L60" s="39">
        <v>0</v>
      </c>
      <c r="M60" s="651">
        <f t="shared" si="19"/>
        <v>0</v>
      </c>
      <c r="N60" s="39">
        <v>0</v>
      </c>
      <c r="O60" s="652">
        <f t="shared" si="20"/>
        <v>0</v>
      </c>
      <c r="P60" s="76">
        <v>0</v>
      </c>
      <c r="Q60" s="654">
        <f t="shared" si="21"/>
        <v>0</v>
      </c>
      <c r="R60" s="647">
        <v>0</v>
      </c>
      <c r="S60" s="655">
        <f t="shared" si="22"/>
        <v>0</v>
      </c>
      <c r="T60" s="114">
        <f t="shared" si="23"/>
        <v>0</v>
      </c>
      <c r="U60" s="656">
        <f t="shared" si="24"/>
        <v>0</v>
      </c>
      <c r="V60" s="617"/>
    </row>
    <row r="61" spans="1:26" s="618" customFormat="1" ht="12" customHeight="1" x14ac:dyDescent="0.2">
      <c r="A61" s="894"/>
      <c r="B61" s="27"/>
      <c r="C61" s="247"/>
      <c r="D61" s="247"/>
      <c r="E61" s="657">
        <f t="shared" si="25"/>
        <v>0</v>
      </c>
      <c r="F61" s="39">
        <v>0</v>
      </c>
      <c r="G61" s="648">
        <f t="shared" si="16"/>
        <v>0</v>
      </c>
      <c r="H61" s="39">
        <v>0</v>
      </c>
      <c r="I61" s="649">
        <f t="shared" si="17"/>
        <v>0</v>
      </c>
      <c r="J61" s="39">
        <v>0</v>
      </c>
      <c r="K61" s="650">
        <f t="shared" si="18"/>
        <v>0</v>
      </c>
      <c r="L61" s="39">
        <v>0</v>
      </c>
      <c r="M61" s="651">
        <f t="shared" si="19"/>
        <v>0</v>
      </c>
      <c r="N61" s="39">
        <v>0</v>
      </c>
      <c r="O61" s="652">
        <f t="shared" si="20"/>
        <v>0</v>
      </c>
      <c r="P61" s="76">
        <v>0</v>
      </c>
      <c r="Q61" s="654">
        <f t="shared" si="21"/>
        <v>0</v>
      </c>
      <c r="R61" s="647">
        <v>0</v>
      </c>
      <c r="S61" s="655">
        <f t="shared" si="22"/>
        <v>0</v>
      </c>
      <c r="T61" s="114">
        <f t="shared" si="23"/>
        <v>0</v>
      </c>
      <c r="U61" s="656">
        <f t="shared" si="24"/>
        <v>0</v>
      </c>
      <c r="V61" s="617"/>
    </row>
    <row r="62" spans="1:26" s="618" customFormat="1" ht="12" customHeight="1" x14ac:dyDescent="0.2">
      <c r="A62" s="894"/>
      <c r="B62" s="27"/>
      <c r="C62" s="247"/>
      <c r="D62" s="247"/>
      <c r="E62" s="657">
        <f t="shared" si="25"/>
        <v>0</v>
      </c>
      <c r="F62" s="39">
        <v>0</v>
      </c>
      <c r="G62" s="648">
        <f t="shared" si="16"/>
        <v>0</v>
      </c>
      <c r="H62" s="39">
        <v>0</v>
      </c>
      <c r="I62" s="649">
        <f t="shared" si="17"/>
        <v>0</v>
      </c>
      <c r="J62" s="39">
        <v>0</v>
      </c>
      <c r="K62" s="650">
        <f t="shared" si="18"/>
        <v>0</v>
      </c>
      <c r="L62" s="39">
        <v>0</v>
      </c>
      <c r="M62" s="651">
        <f t="shared" si="19"/>
        <v>0</v>
      </c>
      <c r="N62" s="39">
        <v>0</v>
      </c>
      <c r="O62" s="652">
        <f t="shared" si="20"/>
        <v>0</v>
      </c>
      <c r="P62" s="76">
        <v>0</v>
      </c>
      <c r="Q62" s="654">
        <f t="shared" si="21"/>
        <v>0</v>
      </c>
      <c r="R62" s="647">
        <v>0</v>
      </c>
      <c r="S62" s="655">
        <f t="shared" si="22"/>
        <v>0</v>
      </c>
      <c r="T62" s="114">
        <f t="shared" si="23"/>
        <v>0</v>
      </c>
      <c r="U62" s="656">
        <f t="shared" si="24"/>
        <v>0</v>
      </c>
      <c r="V62" s="617"/>
    </row>
    <row r="63" spans="1:26" s="618" customFormat="1" ht="12" customHeight="1" x14ac:dyDescent="0.2">
      <c r="A63" s="894"/>
      <c r="B63" s="27"/>
      <c r="C63" s="247"/>
      <c r="D63" s="247"/>
      <c r="E63" s="657">
        <f t="shared" si="25"/>
        <v>0</v>
      </c>
      <c r="F63" s="39">
        <v>0</v>
      </c>
      <c r="G63" s="648">
        <f t="shared" si="16"/>
        <v>0</v>
      </c>
      <c r="H63" s="39">
        <v>0</v>
      </c>
      <c r="I63" s="649">
        <f t="shared" si="17"/>
        <v>0</v>
      </c>
      <c r="J63" s="39">
        <v>0</v>
      </c>
      <c r="K63" s="650">
        <f t="shared" si="18"/>
        <v>0</v>
      </c>
      <c r="L63" s="39">
        <v>0</v>
      </c>
      <c r="M63" s="651">
        <f t="shared" si="19"/>
        <v>0</v>
      </c>
      <c r="N63" s="39">
        <v>0</v>
      </c>
      <c r="O63" s="652">
        <f t="shared" si="20"/>
        <v>0</v>
      </c>
      <c r="P63" s="76">
        <v>0</v>
      </c>
      <c r="Q63" s="654">
        <f t="shared" si="21"/>
        <v>0</v>
      </c>
      <c r="R63" s="647">
        <v>0</v>
      </c>
      <c r="S63" s="655">
        <f t="shared" si="22"/>
        <v>0</v>
      </c>
      <c r="T63" s="114">
        <f t="shared" si="23"/>
        <v>0</v>
      </c>
      <c r="U63" s="656">
        <f t="shared" si="24"/>
        <v>0</v>
      </c>
      <c r="V63" s="617"/>
    </row>
    <row r="64" spans="1:26" s="618" customFormat="1" ht="12" customHeight="1" x14ac:dyDescent="0.2">
      <c r="A64" s="894"/>
      <c r="B64" s="27"/>
      <c r="C64" s="247"/>
      <c r="D64" s="247"/>
      <c r="E64" s="657">
        <f t="shared" si="25"/>
        <v>0</v>
      </c>
      <c r="F64" s="39">
        <v>0</v>
      </c>
      <c r="G64" s="648">
        <f t="shared" si="16"/>
        <v>0</v>
      </c>
      <c r="H64" s="39">
        <v>0</v>
      </c>
      <c r="I64" s="649">
        <f t="shared" si="17"/>
        <v>0</v>
      </c>
      <c r="J64" s="39">
        <v>0</v>
      </c>
      <c r="K64" s="650">
        <f t="shared" si="18"/>
        <v>0</v>
      </c>
      <c r="L64" s="39">
        <v>0</v>
      </c>
      <c r="M64" s="651">
        <f t="shared" si="19"/>
        <v>0</v>
      </c>
      <c r="N64" s="39">
        <v>0</v>
      </c>
      <c r="O64" s="652">
        <f t="shared" si="20"/>
        <v>0</v>
      </c>
      <c r="P64" s="76">
        <v>0</v>
      </c>
      <c r="Q64" s="654">
        <f t="shared" si="21"/>
        <v>0</v>
      </c>
      <c r="R64" s="647">
        <v>0</v>
      </c>
      <c r="S64" s="655">
        <f t="shared" si="22"/>
        <v>0</v>
      </c>
      <c r="T64" s="114">
        <f t="shared" si="23"/>
        <v>0</v>
      </c>
      <c r="U64" s="656">
        <f t="shared" si="24"/>
        <v>0</v>
      </c>
      <c r="V64" s="617"/>
    </row>
    <row r="65" spans="1:30" s="618" customFormat="1" ht="12" customHeight="1" x14ac:dyDescent="0.2">
      <c r="A65" s="894"/>
      <c r="B65" s="474" t="s">
        <v>609</v>
      </c>
      <c r="C65" s="247"/>
      <c r="D65" s="247"/>
      <c r="E65" s="657">
        <f t="shared" si="25"/>
        <v>0</v>
      </c>
      <c r="F65" s="39">
        <v>0</v>
      </c>
      <c r="G65" s="648">
        <f t="shared" si="16"/>
        <v>0</v>
      </c>
      <c r="H65" s="39">
        <v>0</v>
      </c>
      <c r="I65" s="649">
        <f t="shared" si="17"/>
        <v>0</v>
      </c>
      <c r="J65" s="39">
        <v>0</v>
      </c>
      <c r="K65" s="650">
        <f t="shared" si="18"/>
        <v>0</v>
      </c>
      <c r="L65" s="39">
        <v>0</v>
      </c>
      <c r="M65" s="651">
        <f t="shared" si="19"/>
        <v>0</v>
      </c>
      <c r="N65" s="39">
        <v>0</v>
      </c>
      <c r="O65" s="652">
        <f t="shared" si="20"/>
        <v>0</v>
      </c>
      <c r="P65" s="76">
        <v>0</v>
      </c>
      <c r="Q65" s="654">
        <f t="shared" si="21"/>
        <v>0</v>
      </c>
      <c r="R65" s="647">
        <v>0</v>
      </c>
      <c r="S65" s="655">
        <f t="shared" si="22"/>
        <v>0</v>
      </c>
      <c r="T65" s="114">
        <f t="shared" si="23"/>
        <v>0</v>
      </c>
      <c r="U65" s="656">
        <f t="shared" si="24"/>
        <v>0</v>
      </c>
      <c r="V65" s="617"/>
    </row>
    <row r="66" spans="1:30" s="618" customFormat="1" ht="12" customHeight="1" thickBot="1" x14ac:dyDescent="0.25">
      <c r="A66" s="895"/>
      <c r="B66" s="473"/>
      <c r="C66" s="248"/>
      <c r="D66" s="248"/>
      <c r="E66" s="667"/>
      <c r="F66" s="39">
        <v>0</v>
      </c>
      <c r="G66" s="648">
        <f t="shared" si="16"/>
        <v>0</v>
      </c>
      <c r="H66" s="39">
        <v>0</v>
      </c>
      <c r="I66" s="649">
        <f t="shared" si="17"/>
        <v>0</v>
      </c>
      <c r="J66" s="39">
        <v>0</v>
      </c>
      <c r="K66" s="650">
        <f t="shared" si="18"/>
        <v>0</v>
      </c>
      <c r="L66" s="39">
        <v>0</v>
      </c>
      <c r="M66" s="651">
        <f t="shared" si="19"/>
        <v>0</v>
      </c>
      <c r="N66" s="39">
        <v>0</v>
      </c>
      <c r="O66" s="652">
        <f t="shared" si="20"/>
        <v>0</v>
      </c>
      <c r="P66" s="77">
        <v>0</v>
      </c>
      <c r="Q66" s="654">
        <f t="shared" si="21"/>
        <v>0</v>
      </c>
      <c r="R66" s="647">
        <v>0</v>
      </c>
      <c r="S66" s="655">
        <f t="shared" si="22"/>
        <v>0</v>
      </c>
      <c r="T66" s="114">
        <f t="shared" si="23"/>
        <v>0</v>
      </c>
      <c r="U66" s="656">
        <f t="shared" si="24"/>
        <v>0</v>
      </c>
      <c r="V66" s="617"/>
    </row>
    <row r="67" spans="1:30" s="683" customFormat="1" ht="18.75" customHeight="1" thickBot="1" x14ac:dyDescent="0.25">
      <c r="A67" s="609"/>
      <c r="B67" s="675" t="s">
        <v>226</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230</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30"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0"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30"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0"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30" ht="15.75" x14ac:dyDescent="0.25">
      <c r="B77" s="703"/>
      <c r="C77" s="703"/>
      <c r="D77" s="703"/>
      <c r="P77" s="485"/>
      <c r="Q77" s="485"/>
      <c r="X77" s="722"/>
    </row>
    <row r="78" spans="1:30" x14ac:dyDescent="0.25">
      <c r="X78" s="722"/>
    </row>
    <row r="79" spans="1:30" x14ac:dyDescent="0.25">
      <c r="X79" s="722"/>
    </row>
    <row r="80" spans="1:30"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12:E34 Z38 Z11:Z35 B42:E64 B36:E36 C35:E35 C65:E65 B66:E66" name="Positions"/>
    <protectedRange sqref="F42:F66 H42:H66 L42:L66 N42:N66 R42:R66 F12:F36 H12:H36 L12:L36 N12:N36 R12:R36 J12:J36 J42:J66" name="TANF"/>
    <protectedRange sqref="P12:P36 P42:P66" name="ARP_1"/>
    <protectedRange sqref="B35 B65" name="Positions_1"/>
  </protectedRanges>
  <mergeCells count="23">
    <mergeCell ref="A40:A66"/>
    <mergeCell ref="P8:Q8"/>
    <mergeCell ref="P38:Q38"/>
    <mergeCell ref="T8:U8"/>
    <mergeCell ref="A10:A36"/>
    <mergeCell ref="F38:G38"/>
    <mergeCell ref="H38:I38"/>
    <mergeCell ref="L38:M38"/>
    <mergeCell ref="N38:O38"/>
    <mergeCell ref="R38:S38"/>
    <mergeCell ref="T38:U38"/>
    <mergeCell ref="F8:G8"/>
    <mergeCell ref="H8:I8"/>
    <mergeCell ref="L8:M8"/>
    <mergeCell ref="N8:O8"/>
    <mergeCell ref="R8:S8"/>
    <mergeCell ref="J8:K8"/>
    <mergeCell ref="J38:K38"/>
    <mergeCell ref="A1:U1"/>
    <mergeCell ref="A2:U2"/>
    <mergeCell ref="V4:X4"/>
    <mergeCell ref="B6:U6"/>
    <mergeCell ref="I4:L4"/>
  </mergeCells>
  <hyperlinks>
    <hyperlink ref="V4" location="'Agency Budget Summary'!A1" display="Click here to return to Agency Budget Summary Page" xr:uid="{00000000-0004-0000-0C00-000000000000}"/>
    <hyperlink ref="V4:X4" location="'DCF-ODV Budget Summary'!A1" display="Click here to return to DCF-ODV Budget Summary Page" xr:uid="{00000000-0004-0000-0C00-000001000000}"/>
    <hyperlink ref="Q4" location="'DCF-ODV Budget Summary'!A1" display="Click here to return to DCF-ODV Budget Summary Page" xr:uid="{00000000-0004-0000-0C00-000002000000}"/>
  </hyperlinks>
  <pageMargins left="0.2" right="0.2" top="0.25" bottom="0.25" header="0.3" footer="0.3"/>
  <pageSetup scale="58" orientation="landscape" r:id="rId1"/>
  <colBreaks count="1" manualBreakCount="1">
    <brk id="2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149"/>
  <sheetViews>
    <sheetView zoomScale="80" zoomScaleNormal="80" workbookViewId="0">
      <selection activeCell="N7" sqref="N7"/>
    </sheetView>
  </sheetViews>
  <sheetFormatPr defaultColWidth="9.140625" defaultRowHeight="14.25" x14ac:dyDescent="0.2"/>
  <cols>
    <col min="1" max="19" width="9.140625" style="7"/>
    <col min="20" max="20" width="12" style="7" customWidth="1"/>
    <col min="21" max="16384" width="9.140625" style="7"/>
  </cols>
  <sheetData>
    <row r="1" spans="1:20" ht="30" x14ac:dyDescent="0.4">
      <c r="A1" s="946" t="s">
        <v>0</v>
      </c>
      <c r="B1" s="946"/>
      <c r="C1" s="946"/>
      <c r="D1" s="946"/>
      <c r="E1" s="946"/>
      <c r="F1" s="946"/>
      <c r="G1" s="946"/>
      <c r="H1" s="946"/>
      <c r="I1" s="946"/>
      <c r="J1" s="946"/>
      <c r="K1" s="946"/>
      <c r="L1" s="946"/>
      <c r="M1" s="946"/>
      <c r="N1" s="946"/>
      <c r="O1" s="946"/>
      <c r="P1" s="947"/>
      <c r="Q1" s="947"/>
      <c r="R1" s="487"/>
      <c r="S1" s="487"/>
      <c r="T1" s="487"/>
    </row>
    <row r="2" spans="1:20" ht="33" customHeight="1" x14ac:dyDescent="0.25">
      <c r="A2" s="820" t="s">
        <v>527</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s="75" customFormat="1" ht="70.5" customHeight="1" x14ac:dyDescent="0.2">
      <c r="A6" s="948" t="s">
        <v>405</v>
      </c>
      <c r="B6" s="948"/>
      <c r="C6" s="948"/>
      <c r="D6" s="948"/>
      <c r="E6" s="948"/>
      <c r="F6" s="948"/>
      <c r="G6" s="948"/>
      <c r="H6" s="948"/>
      <c r="I6" s="948"/>
      <c r="J6" s="948"/>
      <c r="K6" s="948"/>
      <c r="L6" s="948"/>
      <c r="M6" s="948"/>
      <c r="N6" s="948"/>
      <c r="O6" s="948"/>
      <c r="P6" s="948"/>
      <c r="Q6" s="948"/>
      <c r="R6" s="487"/>
      <c r="S6" s="487"/>
      <c r="T6" s="487"/>
    </row>
    <row r="7" spans="1:20" s="75" customFormat="1" x14ac:dyDescent="0.2"/>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0D00-000000000000}"/>
    <hyperlink ref="R2:T2" location="'DCF-ODV Budget Summary'!A1" display="Click here to return to DCF-ODV Budget Summary Page" xr:uid="{00000000-0004-0000-0D00-000001000000}"/>
  </hyperlinks>
  <pageMargins left="0.2" right="0.2" top="0.5" bottom="0.5" header="0.3" footer="0.3"/>
  <pageSetup scale="66" orientation="landscape" r:id="rId1"/>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39997558519241921"/>
    <pageSetUpPr fitToPage="1"/>
  </sheetPr>
  <dimension ref="A1:AO85"/>
  <sheetViews>
    <sheetView zoomScale="90" zoomScaleNormal="90" workbookViewId="0">
      <pane xSplit="5" ySplit="9" topLeftCell="F24" activePane="bottomRight" state="frozen"/>
      <selection activeCell="A3" sqref="A3"/>
      <selection pane="topRight" activeCell="A3" sqref="A3"/>
      <selection pane="bottomLeft" activeCell="A3" sqref="A3"/>
      <selection pane="bottomRight" activeCell="H45" sqref="H45"/>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9" t="s">
        <v>0</v>
      </c>
      <c r="B1" s="949"/>
      <c r="C1" s="949"/>
      <c r="D1" s="949"/>
      <c r="E1" s="949"/>
      <c r="F1" s="949"/>
      <c r="G1" s="949"/>
      <c r="H1" s="949"/>
      <c r="I1" s="949"/>
      <c r="J1" s="949"/>
      <c r="K1" s="949"/>
      <c r="L1" s="949"/>
      <c r="M1" s="949"/>
      <c r="N1" s="949"/>
      <c r="O1" s="949"/>
      <c r="P1" s="949"/>
      <c r="Q1" s="949"/>
      <c r="R1" s="949"/>
      <c r="S1" s="949"/>
      <c r="T1" s="949"/>
      <c r="U1" s="949"/>
      <c r="X1" s="605"/>
      <c r="Y1" s="606"/>
    </row>
    <row r="2" spans="1:41" s="492" customFormat="1" ht="18" customHeight="1" x14ac:dyDescent="0.3">
      <c r="A2" s="825" t="s">
        <v>528</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261</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5.75" customHeight="1" x14ac:dyDescent="0.2">
      <c r="A8" s="609"/>
      <c r="B8" s="627" t="s">
        <v>253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128</v>
      </c>
      <c r="C10" s="752">
        <v>15000</v>
      </c>
      <c r="D10" s="735">
        <v>1000</v>
      </c>
      <c r="E10" s="426">
        <f>C10-D10</f>
        <v>14000</v>
      </c>
      <c r="F10" s="642">
        <v>0.05</v>
      </c>
      <c r="G10" s="643">
        <f>ROUND(E10*F10,2)</f>
        <v>700</v>
      </c>
      <c r="H10" s="642">
        <v>0.05</v>
      </c>
      <c r="I10" s="644">
        <f>ROUND(E10*H10,2)</f>
        <v>700</v>
      </c>
      <c r="J10" s="642">
        <v>0.05</v>
      </c>
      <c r="K10" s="644">
        <f>ROUND(G10*J10,2)</f>
        <v>35</v>
      </c>
      <c r="L10" s="642">
        <v>0.05</v>
      </c>
      <c r="M10" s="644">
        <f>ROUND(E10*L10,2)</f>
        <v>700</v>
      </c>
      <c r="N10" s="642">
        <v>0</v>
      </c>
      <c r="O10" s="644">
        <f>ROUND(E10*N10,2)</f>
        <v>0</v>
      </c>
      <c r="P10" s="428">
        <v>0.05</v>
      </c>
      <c r="Q10" s="644">
        <f>E10*P10</f>
        <v>700</v>
      </c>
      <c r="R10" s="428">
        <v>0</v>
      </c>
      <c r="S10" s="644">
        <f>ROUND(E10*R10,2)</f>
        <v>0</v>
      </c>
      <c r="T10" s="119">
        <f>F10+N10+H10+L10+R10</f>
        <v>0.15000000000000002</v>
      </c>
      <c r="U10" s="645">
        <f>M10+I10+O10+G10+S10+Q10+K10</f>
        <v>2835</v>
      </c>
      <c r="V10" s="617"/>
      <c r="X10" s="736"/>
      <c r="Y10" s="737" t="s">
        <v>466</v>
      </c>
      <c r="Z10" s="659"/>
      <c r="AA10" s="756"/>
      <c r="AB10" s="660"/>
      <c r="AC10" s="739"/>
    </row>
    <row r="11" spans="1:41" s="618" customFormat="1" ht="12" customHeight="1" x14ac:dyDescent="0.25">
      <c r="A11" s="894"/>
      <c r="B11" s="641" t="s">
        <v>129</v>
      </c>
      <c r="C11" s="752">
        <v>8000</v>
      </c>
      <c r="D11" s="735">
        <v>1000</v>
      </c>
      <c r="E11" s="426">
        <f>C11-D11</f>
        <v>7000</v>
      </c>
      <c r="F11" s="642">
        <v>0.5</v>
      </c>
      <c r="G11" s="643">
        <f>ROUND(E11*F11,2)</f>
        <v>3500</v>
      </c>
      <c r="H11" s="642">
        <v>0</v>
      </c>
      <c r="I11" s="644">
        <f>ROUND(E11*H11,2)</f>
        <v>0</v>
      </c>
      <c r="J11" s="642">
        <v>0</v>
      </c>
      <c r="K11" s="644">
        <f>ROUND(G11*J11,2)</f>
        <v>0</v>
      </c>
      <c r="L11" s="642">
        <v>0.3</v>
      </c>
      <c r="M11" s="644">
        <f>ROUND(E11*L11,2)</f>
        <v>2100</v>
      </c>
      <c r="N11" s="642">
        <v>0</v>
      </c>
      <c r="O11" s="644">
        <f>ROUND(E11*N11,2)</f>
        <v>0</v>
      </c>
      <c r="P11" s="428">
        <v>0</v>
      </c>
      <c r="Q11" s="644">
        <f>E11*P11</f>
        <v>0</v>
      </c>
      <c r="R11" s="428">
        <v>0</v>
      </c>
      <c r="S11" s="644">
        <f t="shared" ref="S11:S36" si="0">ROUND(E11*R11,2)</f>
        <v>0</v>
      </c>
      <c r="T11" s="119">
        <f>F11+N11+H11+L11+R11</f>
        <v>0.8</v>
      </c>
      <c r="U11" s="645">
        <f t="shared" ref="U11:U12" si="1">M11+I11+O11+G11+S11+Q11+K11</f>
        <v>5600</v>
      </c>
      <c r="V11" s="617"/>
      <c r="X11" s="736"/>
      <c r="Y11" s="661" t="s">
        <v>234</v>
      </c>
      <c r="Z11" s="662" t="s">
        <v>245</v>
      </c>
      <c r="AA11" s="757"/>
      <c r="AB11" s="663"/>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661" t="s">
        <v>234</v>
      </c>
      <c r="Z12" s="662" t="s">
        <v>246</v>
      </c>
      <c r="AA12" s="757"/>
      <c r="AB12" s="663"/>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661" t="s">
        <v>234</v>
      </c>
      <c r="Z13" s="662" t="s">
        <v>413</v>
      </c>
      <c r="AA13" s="758"/>
      <c r="AB13" s="663"/>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661" t="s">
        <v>234</v>
      </c>
      <c r="Z14" s="662" t="s">
        <v>414</v>
      </c>
      <c r="AA14" s="758"/>
      <c r="AB14" s="663"/>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661" t="s">
        <v>234</v>
      </c>
      <c r="Z15" s="662" t="s">
        <v>247</v>
      </c>
      <c r="AA15" s="758"/>
      <c r="AB15" s="663"/>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661" t="s">
        <v>234</v>
      </c>
      <c r="Z16" s="662" t="s">
        <v>248</v>
      </c>
      <c r="AA16" s="758"/>
      <c r="AB16" s="663"/>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661" t="s">
        <v>234</v>
      </c>
      <c r="Z17" s="662" t="s">
        <v>249</v>
      </c>
      <c r="AA17" s="758"/>
      <c r="AB17" s="663"/>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661" t="s">
        <v>234</v>
      </c>
      <c r="Z18" s="662" t="s">
        <v>250</v>
      </c>
      <c r="AA18" s="758"/>
      <c r="AB18" s="663"/>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661" t="s">
        <v>234</v>
      </c>
      <c r="Z19" s="662" t="s">
        <v>415</v>
      </c>
      <c r="AA19" s="758"/>
      <c r="AB19" s="663"/>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661"/>
      <c r="AA20" s="757"/>
      <c r="AB20" s="663"/>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661"/>
      <c r="AA21" s="757"/>
      <c r="AB21" s="663"/>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661"/>
      <c r="Z22" s="662"/>
      <c r="AA22" s="757"/>
      <c r="AB22" s="663"/>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661"/>
      <c r="Z23" s="662"/>
      <c r="AA23" s="757"/>
      <c r="AB23" s="663"/>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661"/>
      <c r="Z24" s="662"/>
      <c r="AA24" s="757"/>
      <c r="AB24" s="663"/>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661"/>
      <c r="Z25" s="662"/>
      <c r="AA25" s="757"/>
      <c r="AB25" s="663"/>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661"/>
      <c r="Z26" s="662"/>
      <c r="AA26" s="757"/>
      <c r="AB26" s="663"/>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661"/>
      <c r="Z27" s="662"/>
      <c r="AA27" s="757"/>
      <c r="AB27" s="663"/>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661"/>
      <c r="Z28" s="662"/>
      <c r="AA28" s="757"/>
      <c r="AB28" s="663"/>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687"/>
      <c r="Z29" s="662"/>
      <c r="AA29" s="757"/>
      <c r="AB29" s="663"/>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687"/>
      <c r="Z30" s="688"/>
      <c r="AA30" s="757"/>
      <c r="AB30" s="663"/>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687"/>
      <c r="Z31" s="689"/>
      <c r="AA31" s="757"/>
      <c r="AB31" s="663"/>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687"/>
      <c r="Z32" s="689"/>
      <c r="AA32" s="757"/>
      <c r="AB32" s="663"/>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687"/>
      <c r="Z33" s="689"/>
      <c r="AA33" s="757"/>
      <c r="AB33" s="663"/>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687"/>
      <c r="Z34" s="689"/>
      <c r="AA34" s="757"/>
      <c r="AB34" s="663"/>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687"/>
      <c r="Z35" s="689"/>
      <c r="AA35" s="757"/>
      <c r="AB35" s="663"/>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687"/>
      <c r="Z36" s="689"/>
      <c r="AA36" s="757"/>
      <c r="AB36" s="663"/>
      <c r="AC36" s="739"/>
    </row>
    <row r="37" spans="1:29" s="683" customFormat="1" ht="18.75" customHeight="1" thickBot="1" x14ac:dyDescent="0.3">
      <c r="A37" s="609"/>
      <c r="B37" s="675" t="s">
        <v>255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690"/>
      <c r="Z37" s="691"/>
      <c r="AA37" s="759"/>
      <c r="AB37" s="692"/>
      <c r="AC37" s="698"/>
    </row>
    <row r="38" spans="1:29" s="618" customFormat="1" ht="35.1" customHeight="1" thickTop="1" thickBot="1" x14ac:dyDescent="0.25">
      <c r="A38" s="609"/>
      <c r="B38" s="627" t="s">
        <v>254</v>
      </c>
      <c r="C38" s="627" t="s">
        <v>242</v>
      </c>
      <c r="D38" s="733" t="s">
        <v>243</v>
      </c>
      <c r="E38" s="733" t="s">
        <v>244</v>
      </c>
      <c r="F38" s="881" t="s">
        <v>100</v>
      </c>
      <c r="G38" s="882"/>
      <c r="H38" s="883" t="s">
        <v>101</v>
      </c>
      <c r="I38" s="884"/>
      <c r="J38" s="889" t="s">
        <v>567</v>
      </c>
      <c r="K38" s="890"/>
      <c r="L38" s="885" t="s">
        <v>175</v>
      </c>
      <c r="M38" s="886"/>
      <c r="N38" s="899" t="s">
        <v>102</v>
      </c>
      <c r="O38" s="900"/>
      <c r="P38" s="879" t="s">
        <v>237</v>
      </c>
      <c r="Q38" s="880"/>
      <c r="R38" s="887" t="s">
        <v>103</v>
      </c>
      <c r="S38" s="888"/>
      <c r="T38" s="877" t="s">
        <v>189</v>
      </c>
      <c r="U38" s="878"/>
      <c r="V38" s="617"/>
      <c r="X38" s="736"/>
      <c r="Y38" s="693"/>
      <c r="Z38" s="694"/>
      <c r="AA38" s="694"/>
      <c r="AB38" s="695"/>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128</v>
      </c>
      <c r="C40" s="752">
        <v>15000</v>
      </c>
      <c r="D40" s="735">
        <v>1000</v>
      </c>
      <c r="E40" s="426">
        <f>C40-D40</f>
        <v>14000</v>
      </c>
      <c r="F40" s="642">
        <v>0.05</v>
      </c>
      <c r="G40" s="643">
        <f>ROUND(D40*F40,2)</f>
        <v>50</v>
      </c>
      <c r="H40" s="642">
        <v>0.03</v>
      </c>
      <c r="I40" s="644">
        <f>ROUND(D40*H40,2)</f>
        <v>30</v>
      </c>
      <c r="J40" s="642">
        <v>0.03</v>
      </c>
      <c r="K40" s="644">
        <f>ROUND(F40*J40,2)</f>
        <v>0</v>
      </c>
      <c r="L40" s="642">
        <v>0.04</v>
      </c>
      <c r="M40" s="644">
        <f>ROUND(D40*L40,2)</f>
        <v>40</v>
      </c>
      <c r="N40" s="685">
        <v>2.5000000000000001E-2</v>
      </c>
      <c r="O40" s="644">
        <f>ROUND(D40*N40,2)</f>
        <v>25</v>
      </c>
      <c r="P40" s="429">
        <v>1.7999999999999999E-2</v>
      </c>
      <c r="Q40" s="644">
        <f>D40*P40</f>
        <v>18</v>
      </c>
      <c r="R40" s="429">
        <v>0</v>
      </c>
      <c r="S40" s="752">
        <f>ROUND(D40*R40,2)</f>
        <v>0</v>
      </c>
      <c r="T40" s="211">
        <f>F40+N40+H40+L40+R40</f>
        <v>0.14500000000000002</v>
      </c>
      <c r="U40" s="645">
        <f t="shared" ref="U40:U42" si="12">M40+I40+O40+G40+S40+Q40+K40</f>
        <v>163</v>
      </c>
      <c r="V40" s="617"/>
    </row>
    <row r="41" spans="1:29" s="618" customFormat="1" ht="12" customHeight="1" x14ac:dyDescent="0.2">
      <c r="A41" s="894"/>
      <c r="B41" s="641" t="s">
        <v>129</v>
      </c>
      <c r="C41" s="752">
        <v>8000</v>
      </c>
      <c r="D41" s="735">
        <v>1000</v>
      </c>
      <c r="E41" s="426">
        <f>C41-D41</f>
        <v>7000</v>
      </c>
      <c r="F41" s="642">
        <v>0.05</v>
      </c>
      <c r="G41" s="643">
        <f>ROUND(D41*F41,2)</f>
        <v>50</v>
      </c>
      <c r="H41" s="642">
        <v>0.03</v>
      </c>
      <c r="I41" s="644">
        <f>ROUND(D41*H41,2)</f>
        <v>30</v>
      </c>
      <c r="J41" s="642">
        <v>0.03</v>
      </c>
      <c r="K41" s="644">
        <f>ROUND(F41*J41,2)</f>
        <v>0</v>
      </c>
      <c r="L41" s="642">
        <v>0.04</v>
      </c>
      <c r="M41" s="644">
        <f>ROUND(D41*L41,2)</f>
        <v>40</v>
      </c>
      <c r="N41" s="685">
        <v>2.5000000000000001E-2</v>
      </c>
      <c r="O41" s="644">
        <f>ROUND(D41*N41,2)</f>
        <v>25</v>
      </c>
      <c r="P41" s="429">
        <v>1.7999999999999999E-2</v>
      </c>
      <c r="Q41" s="644">
        <f>D41*P41</f>
        <v>18</v>
      </c>
      <c r="R41" s="429">
        <v>0</v>
      </c>
      <c r="S41" s="752">
        <f>ROUND(D41*R41,2)</f>
        <v>0</v>
      </c>
      <c r="T41" s="211">
        <f>F41+N41+H41+L41+R41</f>
        <v>0.14500000000000002</v>
      </c>
      <c r="U41" s="645">
        <f t="shared" si="12"/>
        <v>163</v>
      </c>
      <c r="V41" s="617"/>
    </row>
    <row r="42" spans="1:29" s="618" customFormat="1" ht="12" customHeight="1" x14ac:dyDescent="0.2">
      <c r="A42" s="894"/>
      <c r="B42" s="27"/>
      <c r="C42" s="247"/>
      <c r="D42" s="247"/>
      <c r="E42" s="742">
        <f t="shared" ref="E42:E49"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4">ROUND(D43*F43,2)</f>
        <v>0</v>
      </c>
      <c r="H43" s="39">
        <v>0</v>
      </c>
      <c r="I43" s="649">
        <f t="shared" ref="I43:I66" si="15">ROUND(D43*H43,2)</f>
        <v>0</v>
      </c>
      <c r="J43" s="39">
        <v>0</v>
      </c>
      <c r="K43" s="650">
        <f t="shared" ref="K43:K66" si="16">ROUND(F43*J43,2)</f>
        <v>0</v>
      </c>
      <c r="L43" s="39">
        <v>0</v>
      </c>
      <c r="M43" s="651">
        <f t="shared" ref="M43:M66" si="17">ROUND(D43*L43,2)</f>
        <v>0</v>
      </c>
      <c r="N43" s="39">
        <v>0</v>
      </c>
      <c r="O43" s="652">
        <f t="shared" ref="O43:O66" si="18">ROUND(D43*N43,2)</f>
        <v>0</v>
      </c>
      <c r="P43" s="76">
        <v>0</v>
      </c>
      <c r="Q43" s="654">
        <f t="shared" ref="Q43:Q66" si="19">ROUND(D43*P43,2)</f>
        <v>0</v>
      </c>
      <c r="R43" s="647">
        <v>0</v>
      </c>
      <c r="S43" s="655">
        <f t="shared" ref="S43:S66" si="20">ROUND(D43*R43,2)</f>
        <v>0</v>
      </c>
      <c r="T43" s="114">
        <f t="shared" ref="T43:T66" si="21">F43+N43+H43+L43+R43+P43+J43</f>
        <v>0</v>
      </c>
      <c r="U43" s="656">
        <f t="shared" ref="U43:U66" si="22">M43+I43+O43+G43+S43+Q43+K43</f>
        <v>0</v>
      </c>
      <c r="V43" s="617"/>
    </row>
    <row r="44" spans="1:29" s="618" customFormat="1" ht="12" customHeight="1" x14ac:dyDescent="0.2">
      <c r="A44" s="894"/>
      <c r="B44" s="27"/>
      <c r="C44" s="247"/>
      <c r="D44" s="247"/>
      <c r="E44" s="657">
        <f t="shared" si="13"/>
        <v>0</v>
      </c>
      <c r="F44" s="39">
        <v>0</v>
      </c>
      <c r="G44" s="648">
        <f t="shared" si="14"/>
        <v>0</v>
      </c>
      <c r="H44" s="39">
        <v>0</v>
      </c>
      <c r="I44" s="649">
        <f t="shared" si="15"/>
        <v>0</v>
      </c>
      <c r="J44" s="39">
        <v>0</v>
      </c>
      <c r="K44" s="650">
        <f t="shared" si="16"/>
        <v>0</v>
      </c>
      <c r="L44" s="39">
        <v>0</v>
      </c>
      <c r="M44" s="651">
        <f t="shared" si="17"/>
        <v>0</v>
      </c>
      <c r="N44" s="39">
        <v>0</v>
      </c>
      <c r="O44" s="652">
        <f t="shared" si="18"/>
        <v>0</v>
      </c>
      <c r="P44" s="76">
        <v>0</v>
      </c>
      <c r="Q44" s="654">
        <f t="shared" si="19"/>
        <v>0</v>
      </c>
      <c r="R44" s="647">
        <v>0</v>
      </c>
      <c r="S44" s="655">
        <f t="shared" si="20"/>
        <v>0</v>
      </c>
      <c r="T44" s="114">
        <f t="shared" si="21"/>
        <v>0</v>
      </c>
      <c r="U44" s="656">
        <f t="shared" si="22"/>
        <v>0</v>
      </c>
      <c r="V44" s="617"/>
      <c r="Z44" s="753"/>
    </row>
    <row r="45" spans="1:29" s="618" customFormat="1" ht="12" customHeight="1" x14ac:dyDescent="0.25">
      <c r="A45" s="894"/>
      <c r="B45" s="27"/>
      <c r="C45" s="247"/>
      <c r="D45" s="247"/>
      <c r="E45" s="657">
        <f t="shared" si="13"/>
        <v>0</v>
      </c>
      <c r="F45" s="39">
        <v>0</v>
      </c>
      <c r="G45" s="648">
        <f t="shared" si="14"/>
        <v>0</v>
      </c>
      <c r="H45" s="39">
        <v>0</v>
      </c>
      <c r="I45" s="649">
        <f t="shared" si="15"/>
        <v>0</v>
      </c>
      <c r="J45" s="39">
        <v>0</v>
      </c>
      <c r="K45" s="650">
        <f t="shared" si="16"/>
        <v>0</v>
      </c>
      <c r="L45" s="39">
        <v>0</v>
      </c>
      <c r="M45" s="651">
        <f t="shared" si="17"/>
        <v>0</v>
      </c>
      <c r="N45" s="39">
        <v>0</v>
      </c>
      <c r="O45" s="652">
        <f t="shared" si="18"/>
        <v>0</v>
      </c>
      <c r="P45" s="76">
        <v>0</v>
      </c>
      <c r="Q45" s="654">
        <f t="shared" si="19"/>
        <v>0</v>
      </c>
      <c r="R45" s="647">
        <v>0</v>
      </c>
      <c r="S45" s="655">
        <f t="shared" si="20"/>
        <v>0</v>
      </c>
      <c r="T45" s="114">
        <f t="shared" si="21"/>
        <v>0</v>
      </c>
      <c r="U45" s="656">
        <f t="shared" si="22"/>
        <v>0</v>
      </c>
      <c r="V45" s="617"/>
      <c r="Z45" s="754"/>
    </row>
    <row r="46" spans="1:29" s="618" customFormat="1" ht="12" customHeight="1" x14ac:dyDescent="0.25">
      <c r="A46" s="894"/>
      <c r="B46" s="27"/>
      <c r="C46" s="247"/>
      <c r="D46" s="247"/>
      <c r="E46" s="657">
        <f t="shared" si="13"/>
        <v>0</v>
      </c>
      <c r="F46" s="39">
        <v>0</v>
      </c>
      <c r="G46" s="648">
        <f t="shared" si="14"/>
        <v>0</v>
      </c>
      <c r="H46" s="39">
        <v>0</v>
      </c>
      <c r="I46" s="649">
        <f t="shared" si="15"/>
        <v>0</v>
      </c>
      <c r="J46" s="39">
        <v>0</v>
      </c>
      <c r="K46" s="650">
        <f t="shared" si="16"/>
        <v>0</v>
      </c>
      <c r="L46" s="39">
        <v>0</v>
      </c>
      <c r="M46" s="651">
        <f t="shared" si="17"/>
        <v>0</v>
      </c>
      <c r="N46" s="39">
        <v>0</v>
      </c>
      <c r="O46" s="652">
        <f t="shared" si="18"/>
        <v>0</v>
      </c>
      <c r="P46" s="76">
        <v>0</v>
      </c>
      <c r="Q46" s="654">
        <f t="shared" si="19"/>
        <v>0</v>
      </c>
      <c r="R46" s="647">
        <v>0</v>
      </c>
      <c r="S46" s="655">
        <f t="shared" si="20"/>
        <v>0</v>
      </c>
      <c r="T46" s="114">
        <f t="shared" si="21"/>
        <v>0</v>
      </c>
      <c r="U46" s="656">
        <f t="shared" si="22"/>
        <v>0</v>
      </c>
      <c r="V46" s="617"/>
      <c r="Z46" s="754"/>
    </row>
    <row r="47" spans="1:29" s="618" customFormat="1" ht="12" customHeight="1" x14ac:dyDescent="0.25">
      <c r="A47" s="894"/>
      <c r="B47" s="27"/>
      <c r="C47" s="247"/>
      <c r="D47" s="247"/>
      <c r="E47" s="657">
        <f t="shared" si="13"/>
        <v>0</v>
      </c>
      <c r="F47" s="39">
        <v>0</v>
      </c>
      <c r="G47" s="648">
        <f t="shared" si="14"/>
        <v>0</v>
      </c>
      <c r="H47" s="39">
        <v>0</v>
      </c>
      <c r="I47" s="649">
        <f t="shared" si="15"/>
        <v>0</v>
      </c>
      <c r="J47" s="39">
        <v>0</v>
      </c>
      <c r="K47" s="650">
        <f t="shared" si="16"/>
        <v>0</v>
      </c>
      <c r="L47" s="39">
        <v>0</v>
      </c>
      <c r="M47" s="651">
        <f t="shared" si="17"/>
        <v>0</v>
      </c>
      <c r="N47" s="39">
        <v>0</v>
      </c>
      <c r="O47" s="652">
        <f t="shared" si="18"/>
        <v>0</v>
      </c>
      <c r="P47" s="76">
        <v>0</v>
      </c>
      <c r="Q47" s="654">
        <f t="shared" si="19"/>
        <v>0</v>
      </c>
      <c r="R47" s="647">
        <v>0</v>
      </c>
      <c r="S47" s="655">
        <f t="shared" si="20"/>
        <v>0</v>
      </c>
      <c r="T47" s="114">
        <f t="shared" si="21"/>
        <v>0</v>
      </c>
      <c r="U47" s="656">
        <f t="shared" si="22"/>
        <v>0</v>
      </c>
      <c r="V47" s="617"/>
      <c r="Z47" s="754"/>
    </row>
    <row r="48" spans="1:29" s="618" customFormat="1" ht="12" customHeight="1" x14ac:dyDescent="0.25">
      <c r="A48" s="894"/>
      <c r="B48" s="27"/>
      <c r="C48" s="247"/>
      <c r="D48" s="247"/>
      <c r="E48" s="657">
        <f t="shared" si="13"/>
        <v>0</v>
      </c>
      <c r="F48" s="39">
        <v>0</v>
      </c>
      <c r="G48" s="648">
        <f t="shared" si="14"/>
        <v>0</v>
      </c>
      <c r="H48" s="39">
        <v>0</v>
      </c>
      <c r="I48" s="649">
        <f t="shared" si="15"/>
        <v>0</v>
      </c>
      <c r="J48" s="39">
        <v>0</v>
      </c>
      <c r="K48" s="650">
        <f t="shared" si="16"/>
        <v>0</v>
      </c>
      <c r="L48" s="39">
        <v>0</v>
      </c>
      <c r="M48" s="651">
        <f t="shared" si="17"/>
        <v>0</v>
      </c>
      <c r="N48" s="39">
        <v>0</v>
      </c>
      <c r="O48" s="652">
        <f t="shared" si="18"/>
        <v>0</v>
      </c>
      <c r="P48" s="76">
        <v>0</v>
      </c>
      <c r="Q48" s="654">
        <f t="shared" si="19"/>
        <v>0</v>
      </c>
      <c r="R48" s="647">
        <v>0</v>
      </c>
      <c r="S48" s="655">
        <f t="shared" si="20"/>
        <v>0</v>
      </c>
      <c r="T48" s="114">
        <f t="shared" si="21"/>
        <v>0</v>
      </c>
      <c r="U48" s="656">
        <f t="shared" si="22"/>
        <v>0</v>
      </c>
      <c r="V48" s="617"/>
      <c r="Z48" s="754"/>
    </row>
    <row r="49" spans="1:26" s="618" customFormat="1" ht="12" customHeight="1" x14ac:dyDescent="0.25">
      <c r="A49" s="894"/>
      <c r="B49" s="27"/>
      <c r="C49" s="247"/>
      <c r="D49" s="247"/>
      <c r="E49" s="657">
        <f t="shared" si="13"/>
        <v>0</v>
      </c>
      <c r="F49" s="39">
        <v>0</v>
      </c>
      <c r="G49" s="648">
        <f t="shared" si="14"/>
        <v>0</v>
      </c>
      <c r="H49" s="39">
        <v>0</v>
      </c>
      <c r="I49" s="649">
        <f t="shared" si="15"/>
        <v>0</v>
      </c>
      <c r="J49" s="39">
        <v>0</v>
      </c>
      <c r="K49" s="650">
        <f t="shared" si="16"/>
        <v>0</v>
      </c>
      <c r="L49" s="39">
        <v>0</v>
      </c>
      <c r="M49" s="651">
        <f t="shared" si="17"/>
        <v>0</v>
      </c>
      <c r="N49" s="39">
        <v>0</v>
      </c>
      <c r="O49" s="652">
        <f t="shared" si="18"/>
        <v>0</v>
      </c>
      <c r="P49" s="76">
        <v>0</v>
      </c>
      <c r="Q49" s="654">
        <f t="shared" si="19"/>
        <v>0</v>
      </c>
      <c r="R49" s="647">
        <v>0</v>
      </c>
      <c r="S49" s="655">
        <f t="shared" si="20"/>
        <v>0</v>
      </c>
      <c r="T49" s="114">
        <f t="shared" si="21"/>
        <v>0</v>
      </c>
      <c r="U49" s="656">
        <f t="shared" si="22"/>
        <v>0</v>
      </c>
      <c r="V49" s="617"/>
      <c r="Z49" s="754"/>
    </row>
    <row r="50" spans="1:26" s="618" customFormat="1" ht="12" customHeight="1" x14ac:dyDescent="0.25">
      <c r="A50" s="894"/>
      <c r="B50" s="27"/>
      <c r="C50" s="247"/>
      <c r="D50" s="247"/>
      <c r="E50" s="657">
        <f t="shared" ref="E50:E65" si="23">C50-D50</f>
        <v>0</v>
      </c>
      <c r="F50" s="39">
        <v>0</v>
      </c>
      <c r="G50" s="648">
        <f t="shared" si="14"/>
        <v>0</v>
      </c>
      <c r="H50" s="39">
        <v>0</v>
      </c>
      <c r="I50" s="649">
        <f t="shared" si="15"/>
        <v>0</v>
      </c>
      <c r="J50" s="39">
        <v>0</v>
      </c>
      <c r="K50" s="650">
        <f t="shared" si="16"/>
        <v>0</v>
      </c>
      <c r="L50" s="39">
        <v>0</v>
      </c>
      <c r="M50" s="651">
        <f t="shared" si="17"/>
        <v>0</v>
      </c>
      <c r="N50" s="39">
        <v>0</v>
      </c>
      <c r="O50" s="652">
        <f t="shared" si="18"/>
        <v>0</v>
      </c>
      <c r="P50" s="76">
        <v>0</v>
      </c>
      <c r="Q50" s="654">
        <f t="shared" si="19"/>
        <v>0</v>
      </c>
      <c r="R50" s="647">
        <v>0</v>
      </c>
      <c r="S50" s="655">
        <f t="shared" si="20"/>
        <v>0</v>
      </c>
      <c r="T50" s="114">
        <f t="shared" si="21"/>
        <v>0</v>
      </c>
      <c r="U50" s="656">
        <f t="shared" si="22"/>
        <v>0</v>
      </c>
      <c r="V50" s="617"/>
      <c r="Z50" s="754"/>
    </row>
    <row r="51" spans="1:26" s="618" customFormat="1" ht="12" customHeight="1" x14ac:dyDescent="0.25">
      <c r="A51" s="894"/>
      <c r="B51" s="27"/>
      <c r="C51" s="247"/>
      <c r="D51" s="247"/>
      <c r="E51" s="657">
        <f t="shared" si="23"/>
        <v>0</v>
      </c>
      <c r="F51" s="39">
        <v>0</v>
      </c>
      <c r="G51" s="648">
        <f t="shared" si="14"/>
        <v>0</v>
      </c>
      <c r="H51" s="39">
        <v>0</v>
      </c>
      <c r="I51" s="649">
        <f t="shared" si="15"/>
        <v>0</v>
      </c>
      <c r="J51" s="39">
        <v>0</v>
      </c>
      <c r="K51" s="650">
        <f t="shared" si="16"/>
        <v>0</v>
      </c>
      <c r="L51" s="39">
        <v>0</v>
      </c>
      <c r="M51" s="651">
        <f t="shared" si="17"/>
        <v>0</v>
      </c>
      <c r="N51" s="39">
        <v>0</v>
      </c>
      <c r="O51" s="652">
        <f t="shared" si="18"/>
        <v>0</v>
      </c>
      <c r="P51" s="76">
        <v>0</v>
      </c>
      <c r="Q51" s="654">
        <f t="shared" si="19"/>
        <v>0</v>
      </c>
      <c r="R51" s="647">
        <v>0</v>
      </c>
      <c r="S51" s="655">
        <f t="shared" si="20"/>
        <v>0</v>
      </c>
      <c r="T51" s="114">
        <f t="shared" si="21"/>
        <v>0</v>
      </c>
      <c r="U51" s="656">
        <f t="shared" si="22"/>
        <v>0</v>
      </c>
      <c r="V51" s="617"/>
      <c r="Z51" s="754"/>
    </row>
    <row r="52" spans="1:26" s="618" customFormat="1" ht="12" customHeight="1" x14ac:dyDescent="0.25">
      <c r="A52" s="894"/>
      <c r="B52" s="27"/>
      <c r="C52" s="247"/>
      <c r="D52" s="247"/>
      <c r="E52" s="657">
        <f t="shared" si="23"/>
        <v>0</v>
      </c>
      <c r="F52" s="39">
        <v>0</v>
      </c>
      <c r="G52" s="648">
        <f t="shared" si="14"/>
        <v>0</v>
      </c>
      <c r="H52" s="39">
        <v>0</v>
      </c>
      <c r="I52" s="649">
        <f t="shared" si="15"/>
        <v>0</v>
      </c>
      <c r="J52" s="39">
        <v>0</v>
      </c>
      <c r="K52" s="650">
        <f t="shared" si="16"/>
        <v>0</v>
      </c>
      <c r="L52" s="39">
        <v>0</v>
      </c>
      <c r="M52" s="651">
        <f t="shared" si="17"/>
        <v>0</v>
      </c>
      <c r="N52" s="39">
        <v>0</v>
      </c>
      <c r="O52" s="652">
        <f t="shared" si="18"/>
        <v>0</v>
      </c>
      <c r="P52" s="76">
        <v>0</v>
      </c>
      <c r="Q52" s="654">
        <f t="shared" si="19"/>
        <v>0</v>
      </c>
      <c r="R52" s="647">
        <v>0</v>
      </c>
      <c r="S52" s="655">
        <f t="shared" si="20"/>
        <v>0</v>
      </c>
      <c r="T52" s="114">
        <f t="shared" si="21"/>
        <v>0</v>
      </c>
      <c r="U52" s="656">
        <f t="shared" si="22"/>
        <v>0</v>
      </c>
      <c r="V52" s="617"/>
      <c r="Z52" s="754"/>
    </row>
    <row r="53" spans="1:26" s="618" customFormat="1" ht="12" customHeight="1" x14ac:dyDescent="0.25">
      <c r="A53" s="894"/>
      <c r="B53" s="27"/>
      <c r="C53" s="247"/>
      <c r="D53" s="247"/>
      <c r="E53" s="657">
        <f t="shared" si="23"/>
        <v>0</v>
      </c>
      <c r="F53" s="39">
        <v>0</v>
      </c>
      <c r="G53" s="648">
        <f t="shared" si="14"/>
        <v>0</v>
      </c>
      <c r="H53" s="39">
        <v>0</v>
      </c>
      <c r="I53" s="649">
        <f t="shared" si="15"/>
        <v>0</v>
      </c>
      <c r="J53" s="39">
        <v>0</v>
      </c>
      <c r="K53" s="650">
        <f t="shared" si="16"/>
        <v>0</v>
      </c>
      <c r="L53" s="39">
        <v>0</v>
      </c>
      <c r="M53" s="651">
        <f t="shared" si="17"/>
        <v>0</v>
      </c>
      <c r="N53" s="39">
        <v>0</v>
      </c>
      <c r="O53" s="652">
        <f t="shared" si="18"/>
        <v>0</v>
      </c>
      <c r="P53" s="76">
        <v>0</v>
      </c>
      <c r="Q53" s="654">
        <f t="shared" si="19"/>
        <v>0</v>
      </c>
      <c r="R53" s="647">
        <v>0</v>
      </c>
      <c r="S53" s="655">
        <f t="shared" si="20"/>
        <v>0</v>
      </c>
      <c r="T53" s="114">
        <f t="shared" si="21"/>
        <v>0</v>
      </c>
      <c r="U53" s="656">
        <f t="shared" si="22"/>
        <v>0</v>
      </c>
      <c r="V53" s="617"/>
      <c r="Z53" s="754"/>
    </row>
    <row r="54" spans="1:26" s="618" customFormat="1" ht="12" customHeight="1" x14ac:dyDescent="0.2">
      <c r="A54" s="894"/>
      <c r="B54" s="27"/>
      <c r="C54" s="247"/>
      <c r="D54" s="247"/>
      <c r="E54" s="657">
        <f t="shared" si="23"/>
        <v>0</v>
      </c>
      <c r="F54" s="39">
        <v>0</v>
      </c>
      <c r="G54" s="648">
        <f t="shared" si="14"/>
        <v>0</v>
      </c>
      <c r="H54" s="39">
        <v>0</v>
      </c>
      <c r="I54" s="649">
        <f t="shared" si="15"/>
        <v>0</v>
      </c>
      <c r="J54" s="39">
        <v>0</v>
      </c>
      <c r="K54" s="650">
        <f t="shared" si="16"/>
        <v>0</v>
      </c>
      <c r="L54" s="39">
        <v>0</v>
      </c>
      <c r="M54" s="651">
        <f t="shared" si="17"/>
        <v>0</v>
      </c>
      <c r="N54" s="39">
        <v>0</v>
      </c>
      <c r="O54" s="652">
        <f t="shared" si="18"/>
        <v>0</v>
      </c>
      <c r="P54" s="76">
        <v>0</v>
      </c>
      <c r="Q54" s="654">
        <f t="shared" si="19"/>
        <v>0</v>
      </c>
      <c r="R54" s="647">
        <v>0</v>
      </c>
      <c r="S54" s="655">
        <f t="shared" si="20"/>
        <v>0</v>
      </c>
      <c r="T54" s="114">
        <f t="shared" si="21"/>
        <v>0</v>
      </c>
      <c r="U54" s="656">
        <f t="shared" si="22"/>
        <v>0</v>
      </c>
      <c r="V54" s="617"/>
      <c r="Z54" s="753"/>
    </row>
    <row r="55" spans="1:26" s="618" customFormat="1" ht="12" customHeight="1" x14ac:dyDescent="0.2">
      <c r="A55" s="894"/>
      <c r="B55" s="27"/>
      <c r="C55" s="247"/>
      <c r="D55" s="247"/>
      <c r="E55" s="657">
        <f t="shared" si="23"/>
        <v>0</v>
      </c>
      <c r="F55" s="39">
        <v>0</v>
      </c>
      <c r="G55" s="648">
        <f t="shared" si="14"/>
        <v>0</v>
      </c>
      <c r="H55" s="39">
        <v>0</v>
      </c>
      <c r="I55" s="649">
        <f t="shared" si="15"/>
        <v>0</v>
      </c>
      <c r="J55" s="39">
        <v>0</v>
      </c>
      <c r="K55" s="650">
        <f t="shared" si="16"/>
        <v>0</v>
      </c>
      <c r="L55" s="39">
        <v>0</v>
      </c>
      <c r="M55" s="651">
        <f t="shared" si="17"/>
        <v>0</v>
      </c>
      <c r="N55" s="39">
        <v>0</v>
      </c>
      <c r="O55" s="652">
        <f t="shared" si="18"/>
        <v>0</v>
      </c>
      <c r="P55" s="76">
        <v>0</v>
      </c>
      <c r="Q55" s="654">
        <f t="shared" si="19"/>
        <v>0</v>
      </c>
      <c r="R55" s="647">
        <v>0</v>
      </c>
      <c r="S55" s="655">
        <f t="shared" si="20"/>
        <v>0</v>
      </c>
      <c r="T55" s="114">
        <f t="shared" si="21"/>
        <v>0</v>
      </c>
      <c r="U55" s="656">
        <f t="shared" si="22"/>
        <v>0</v>
      </c>
      <c r="V55" s="617"/>
      <c r="Z55" s="753"/>
    </row>
    <row r="56" spans="1:26" s="618" customFormat="1" ht="12" customHeight="1" x14ac:dyDescent="0.25">
      <c r="A56" s="894"/>
      <c r="B56" s="27"/>
      <c r="C56" s="247"/>
      <c r="D56" s="247"/>
      <c r="E56" s="657">
        <f t="shared" si="23"/>
        <v>0</v>
      </c>
      <c r="F56" s="39">
        <v>0</v>
      </c>
      <c r="G56" s="648">
        <f t="shared" si="14"/>
        <v>0</v>
      </c>
      <c r="H56" s="39">
        <v>0</v>
      </c>
      <c r="I56" s="649">
        <f t="shared" si="15"/>
        <v>0</v>
      </c>
      <c r="J56" s="39">
        <v>0</v>
      </c>
      <c r="K56" s="650">
        <f t="shared" si="16"/>
        <v>0</v>
      </c>
      <c r="L56" s="39">
        <v>0</v>
      </c>
      <c r="M56" s="651">
        <f t="shared" si="17"/>
        <v>0</v>
      </c>
      <c r="N56" s="39">
        <v>0</v>
      </c>
      <c r="O56" s="652">
        <f t="shared" si="18"/>
        <v>0</v>
      </c>
      <c r="P56" s="76">
        <v>0</v>
      </c>
      <c r="Q56" s="654">
        <f t="shared" si="19"/>
        <v>0</v>
      </c>
      <c r="R56" s="647">
        <v>0</v>
      </c>
      <c r="S56" s="655">
        <f t="shared" si="20"/>
        <v>0</v>
      </c>
      <c r="T56" s="114">
        <f t="shared" si="21"/>
        <v>0</v>
      </c>
      <c r="U56" s="656">
        <f t="shared" si="22"/>
        <v>0</v>
      </c>
      <c r="V56" s="617"/>
      <c r="Z56" s="754"/>
    </row>
    <row r="57" spans="1:26" s="618" customFormat="1" ht="12" customHeight="1" x14ac:dyDescent="0.25">
      <c r="A57" s="894"/>
      <c r="B57" s="27"/>
      <c r="C57" s="247"/>
      <c r="D57" s="247"/>
      <c r="E57" s="657">
        <f t="shared" si="23"/>
        <v>0</v>
      </c>
      <c r="F57" s="39">
        <v>0</v>
      </c>
      <c r="G57" s="648">
        <f t="shared" si="14"/>
        <v>0</v>
      </c>
      <c r="H57" s="39">
        <v>0</v>
      </c>
      <c r="I57" s="649">
        <f t="shared" si="15"/>
        <v>0</v>
      </c>
      <c r="J57" s="39">
        <v>0</v>
      </c>
      <c r="K57" s="650">
        <f t="shared" si="16"/>
        <v>0</v>
      </c>
      <c r="L57" s="39">
        <v>0</v>
      </c>
      <c r="M57" s="651">
        <f t="shared" si="17"/>
        <v>0</v>
      </c>
      <c r="N57" s="39">
        <v>0</v>
      </c>
      <c r="O57" s="652">
        <f t="shared" si="18"/>
        <v>0</v>
      </c>
      <c r="P57" s="76">
        <v>0</v>
      </c>
      <c r="Q57" s="654">
        <f t="shared" si="19"/>
        <v>0</v>
      </c>
      <c r="R57" s="647">
        <v>0</v>
      </c>
      <c r="S57" s="655">
        <f t="shared" si="20"/>
        <v>0</v>
      </c>
      <c r="T57" s="114">
        <f t="shared" si="21"/>
        <v>0</v>
      </c>
      <c r="U57" s="656">
        <f t="shared" si="22"/>
        <v>0</v>
      </c>
      <c r="V57" s="617"/>
      <c r="Z57" s="754"/>
    </row>
    <row r="58" spans="1:26" s="618" customFormat="1" ht="12" customHeight="1" x14ac:dyDescent="0.2">
      <c r="A58" s="894"/>
      <c r="B58" s="27"/>
      <c r="C58" s="247"/>
      <c r="D58" s="247"/>
      <c r="E58" s="657">
        <f t="shared" si="23"/>
        <v>0</v>
      </c>
      <c r="F58" s="39">
        <v>0</v>
      </c>
      <c r="G58" s="648">
        <f t="shared" si="14"/>
        <v>0</v>
      </c>
      <c r="H58" s="39">
        <v>0</v>
      </c>
      <c r="I58" s="649">
        <f t="shared" si="15"/>
        <v>0</v>
      </c>
      <c r="J58" s="39">
        <v>0</v>
      </c>
      <c r="K58" s="650">
        <f t="shared" si="16"/>
        <v>0</v>
      </c>
      <c r="L58" s="39">
        <v>0</v>
      </c>
      <c r="M58" s="651">
        <f t="shared" si="17"/>
        <v>0</v>
      </c>
      <c r="N58" s="39">
        <v>0</v>
      </c>
      <c r="O58" s="652">
        <f t="shared" si="18"/>
        <v>0</v>
      </c>
      <c r="P58" s="76">
        <v>0</v>
      </c>
      <c r="Q58" s="654">
        <f t="shared" si="19"/>
        <v>0</v>
      </c>
      <c r="R58" s="647">
        <v>0</v>
      </c>
      <c r="S58" s="655">
        <f t="shared" si="20"/>
        <v>0</v>
      </c>
      <c r="T58" s="114">
        <f t="shared" si="21"/>
        <v>0</v>
      </c>
      <c r="U58" s="656">
        <f t="shared" si="22"/>
        <v>0</v>
      </c>
      <c r="V58" s="617"/>
      <c r="Z58" s="753"/>
    </row>
    <row r="59" spans="1:26" s="618" customFormat="1" ht="12" customHeight="1" x14ac:dyDescent="0.25">
      <c r="A59" s="894"/>
      <c r="B59" s="27"/>
      <c r="C59" s="247"/>
      <c r="D59" s="247"/>
      <c r="E59" s="657">
        <f t="shared" si="23"/>
        <v>0</v>
      </c>
      <c r="F59" s="39">
        <v>0</v>
      </c>
      <c r="G59" s="648">
        <f t="shared" si="14"/>
        <v>0</v>
      </c>
      <c r="H59" s="39">
        <v>0</v>
      </c>
      <c r="I59" s="649">
        <f t="shared" si="15"/>
        <v>0</v>
      </c>
      <c r="J59" s="39">
        <v>0</v>
      </c>
      <c r="K59" s="650">
        <f t="shared" si="16"/>
        <v>0</v>
      </c>
      <c r="L59" s="39">
        <v>0</v>
      </c>
      <c r="M59" s="651">
        <f t="shared" si="17"/>
        <v>0</v>
      </c>
      <c r="N59" s="39">
        <v>0</v>
      </c>
      <c r="O59" s="652">
        <f t="shared" si="18"/>
        <v>0</v>
      </c>
      <c r="P59" s="76">
        <v>0</v>
      </c>
      <c r="Q59" s="654">
        <f t="shared" si="19"/>
        <v>0</v>
      </c>
      <c r="R59" s="647">
        <v>0</v>
      </c>
      <c r="S59" s="655">
        <f t="shared" si="20"/>
        <v>0</v>
      </c>
      <c r="T59" s="114">
        <f t="shared" si="21"/>
        <v>0</v>
      </c>
      <c r="U59" s="656">
        <f t="shared" si="22"/>
        <v>0</v>
      </c>
      <c r="V59" s="617"/>
      <c r="Z59" s="754"/>
    </row>
    <row r="60" spans="1:26" s="618" customFormat="1" ht="12" customHeight="1" x14ac:dyDescent="0.2">
      <c r="A60" s="894"/>
      <c r="B60" s="27"/>
      <c r="C60" s="247"/>
      <c r="D60" s="247"/>
      <c r="E60" s="657">
        <f t="shared" si="23"/>
        <v>0</v>
      </c>
      <c r="F60" s="39">
        <v>0</v>
      </c>
      <c r="G60" s="648">
        <f t="shared" si="14"/>
        <v>0</v>
      </c>
      <c r="H60" s="39">
        <v>0</v>
      </c>
      <c r="I60" s="649">
        <f t="shared" si="15"/>
        <v>0</v>
      </c>
      <c r="J60" s="39">
        <v>0</v>
      </c>
      <c r="K60" s="650">
        <f t="shared" si="16"/>
        <v>0</v>
      </c>
      <c r="L60" s="39">
        <v>0</v>
      </c>
      <c r="M60" s="651">
        <f t="shared" si="17"/>
        <v>0</v>
      </c>
      <c r="N60" s="39">
        <v>0</v>
      </c>
      <c r="O60" s="652">
        <f t="shared" si="18"/>
        <v>0</v>
      </c>
      <c r="P60" s="76">
        <v>0</v>
      </c>
      <c r="Q60" s="654">
        <f t="shared" si="19"/>
        <v>0</v>
      </c>
      <c r="R60" s="647">
        <v>0</v>
      </c>
      <c r="S60" s="655">
        <f t="shared" si="20"/>
        <v>0</v>
      </c>
      <c r="T60" s="114">
        <f t="shared" si="21"/>
        <v>0</v>
      </c>
      <c r="U60" s="656">
        <f t="shared" si="22"/>
        <v>0</v>
      </c>
      <c r="V60" s="617"/>
      <c r="Z60" s="753"/>
    </row>
    <row r="61" spans="1:26" s="618" customFormat="1" ht="12" customHeight="1" x14ac:dyDescent="0.2">
      <c r="A61" s="894"/>
      <c r="B61" s="27"/>
      <c r="C61" s="247"/>
      <c r="D61" s="247"/>
      <c r="E61" s="657">
        <f t="shared" si="23"/>
        <v>0</v>
      </c>
      <c r="F61" s="39">
        <v>0</v>
      </c>
      <c r="G61" s="648">
        <f t="shared" si="14"/>
        <v>0</v>
      </c>
      <c r="H61" s="39">
        <v>0</v>
      </c>
      <c r="I61" s="649">
        <f t="shared" si="15"/>
        <v>0</v>
      </c>
      <c r="J61" s="39">
        <v>0</v>
      </c>
      <c r="K61" s="650">
        <f t="shared" si="16"/>
        <v>0</v>
      </c>
      <c r="L61" s="39">
        <v>0</v>
      </c>
      <c r="M61" s="651">
        <f t="shared" si="17"/>
        <v>0</v>
      </c>
      <c r="N61" s="39">
        <v>0</v>
      </c>
      <c r="O61" s="652">
        <f t="shared" si="18"/>
        <v>0</v>
      </c>
      <c r="P61" s="76">
        <v>0</v>
      </c>
      <c r="Q61" s="654">
        <f t="shared" si="19"/>
        <v>0</v>
      </c>
      <c r="R61" s="647">
        <v>0</v>
      </c>
      <c r="S61" s="655">
        <f t="shared" si="20"/>
        <v>0</v>
      </c>
      <c r="T61" s="114">
        <f t="shared" si="21"/>
        <v>0</v>
      </c>
      <c r="U61" s="656">
        <f t="shared" si="22"/>
        <v>0</v>
      </c>
      <c r="V61" s="617"/>
      <c r="Z61" s="753"/>
    </row>
    <row r="62" spans="1:26" s="618" customFormat="1" ht="12" customHeight="1" x14ac:dyDescent="0.2">
      <c r="A62" s="894"/>
      <c r="B62" s="27"/>
      <c r="C62" s="247"/>
      <c r="D62" s="247"/>
      <c r="E62" s="657">
        <f t="shared" si="23"/>
        <v>0</v>
      </c>
      <c r="F62" s="39">
        <v>0</v>
      </c>
      <c r="G62" s="648">
        <f t="shared" si="14"/>
        <v>0</v>
      </c>
      <c r="H62" s="39">
        <v>0</v>
      </c>
      <c r="I62" s="649">
        <f t="shared" si="15"/>
        <v>0</v>
      </c>
      <c r="J62" s="39">
        <v>0</v>
      </c>
      <c r="K62" s="650">
        <f t="shared" si="16"/>
        <v>0</v>
      </c>
      <c r="L62" s="39">
        <v>0</v>
      </c>
      <c r="M62" s="651">
        <f t="shared" si="17"/>
        <v>0</v>
      </c>
      <c r="N62" s="39">
        <v>0</v>
      </c>
      <c r="O62" s="652">
        <f t="shared" si="18"/>
        <v>0</v>
      </c>
      <c r="P62" s="76">
        <v>0</v>
      </c>
      <c r="Q62" s="654">
        <f t="shared" si="19"/>
        <v>0</v>
      </c>
      <c r="R62" s="647">
        <v>0</v>
      </c>
      <c r="S62" s="655">
        <f t="shared" si="20"/>
        <v>0</v>
      </c>
      <c r="T62" s="114">
        <f t="shared" si="21"/>
        <v>0</v>
      </c>
      <c r="U62" s="656">
        <f t="shared" si="22"/>
        <v>0</v>
      </c>
      <c r="V62" s="617"/>
      <c r="Z62" s="753"/>
    </row>
    <row r="63" spans="1:26" s="618" customFormat="1" ht="12" customHeight="1" x14ac:dyDescent="0.2">
      <c r="A63" s="894"/>
      <c r="B63" s="27"/>
      <c r="C63" s="247"/>
      <c r="D63" s="247"/>
      <c r="E63" s="657">
        <f t="shared" si="23"/>
        <v>0</v>
      </c>
      <c r="F63" s="39">
        <v>0</v>
      </c>
      <c r="G63" s="648">
        <f t="shared" si="14"/>
        <v>0</v>
      </c>
      <c r="H63" s="39">
        <v>0</v>
      </c>
      <c r="I63" s="649">
        <f t="shared" si="15"/>
        <v>0</v>
      </c>
      <c r="J63" s="39">
        <v>0</v>
      </c>
      <c r="K63" s="650">
        <f t="shared" si="16"/>
        <v>0</v>
      </c>
      <c r="L63" s="39">
        <v>0</v>
      </c>
      <c r="M63" s="651">
        <f t="shared" si="17"/>
        <v>0</v>
      </c>
      <c r="N63" s="39">
        <v>0</v>
      </c>
      <c r="O63" s="652">
        <f t="shared" si="18"/>
        <v>0</v>
      </c>
      <c r="P63" s="76">
        <v>0</v>
      </c>
      <c r="Q63" s="654">
        <f t="shared" si="19"/>
        <v>0</v>
      </c>
      <c r="R63" s="647">
        <v>0</v>
      </c>
      <c r="S63" s="655">
        <f t="shared" si="20"/>
        <v>0</v>
      </c>
      <c r="T63" s="114">
        <f t="shared" si="21"/>
        <v>0</v>
      </c>
      <c r="U63" s="656">
        <f t="shared" si="22"/>
        <v>0</v>
      </c>
      <c r="V63" s="617"/>
      <c r="Z63" s="753"/>
    </row>
    <row r="64" spans="1:26" s="618" customFormat="1" ht="12" customHeight="1" x14ac:dyDescent="0.2">
      <c r="A64" s="894"/>
      <c r="B64" s="27"/>
      <c r="C64" s="247"/>
      <c r="D64" s="247"/>
      <c r="E64" s="657">
        <f t="shared" si="23"/>
        <v>0</v>
      </c>
      <c r="F64" s="39">
        <v>0</v>
      </c>
      <c r="G64" s="648">
        <f t="shared" si="14"/>
        <v>0</v>
      </c>
      <c r="H64" s="39">
        <v>0</v>
      </c>
      <c r="I64" s="649">
        <f t="shared" si="15"/>
        <v>0</v>
      </c>
      <c r="J64" s="39">
        <v>0</v>
      </c>
      <c r="K64" s="650">
        <f t="shared" si="16"/>
        <v>0</v>
      </c>
      <c r="L64" s="39">
        <v>0</v>
      </c>
      <c r="M64" s="651">
        <f t="shared" si="17"/>
        <v>0</v>
      </c>
      <c r="N64" s="39">
        <v>0</v>
      </c>
      <c r="O64" s="652">
        <f t="shared" si="18"/>
        <v>0</v>
      </c>
      <c r="P64" s="76">
        <v>0</v>
      </c>
      <c r="Q64" s="654">
        <f t="shared" si="19"/>
        <v>0</v>
      </c>
      <c r="R64" s="647">
        <v>0</v>
      </c>
      <c r="S64" s="655">
        <f t="shared" si="20"/>
        <v>0</v>
      </c>
      <c r="T64" s="114">
        <f t="shared" si="21"/>
        <v>0</v>
      </c>
      <c r="U64" s="656">
        <f t="shared" si="22"/>
        <v>0</v>
      </c>
      <c r="V64" s="617"/>
    </row>
    <row r="65" spans="1:30" s="618" customFormat="1" ht="12" customHeight="1" x14ac:dyDescent="0.2">
      <c r="A65" s="894"/>
      <c r="B65" s="474" t="s">
        <v>609</v>
      </c>
      <c r="C65" s="247"/>
      <c r="D65" s="247"/>
      <c r="E65" s="657">
        <f t="shared" si="23"/>
        <v>0</v>
      </c>
      <c r="F65" s="39">
        <v>0</v>
      </c>
      <c r="G65" s="648">
        <f t="shared" si="14"/>
        <v>0</v>
      </c>
      <c r="H65" s="39">
        <v>0</v>
      </c>
      <c r="I65" s="649">
        <f t="shared" si="15"/>
        <v>0</v>
      </c>
      <c r="J65" s="39">
        <v>0</v>
      </c>
      <c r="K65" s="650">
        <f t="shared" si="16"/>
        <v>0</v>
      </c>
      <c r="L65" s="39">
        <v>0</v>
      </c>
      <c r="M65" s="651">
        <f t="shared" si="17"/>
        <v>0</v>
      </c>
      <c r="N65" s="39">
        <v>0</v>
      </c>
      <c r="O65" s="652">
        <f t="shared" si="18"/>
        <v>0</v>
      </c>
      <c r="P65" s="76">
        <v>0</v>
      </c>
      <c r="Q65" s="654">
        <f t="shared" si="19"/>
        <v>0</v>
      </c>
      <c r="R65" s="647">
        <v>0</v>
      </c>
      <c r="S65" s="655">
        <f t="shared" si="20"/>
        <v>0</v>
      </c>
      <c r="T65" s="114">
        <f t="shared" si="21"/>
        <v>0</v>
      </c>
      <c r="U65" s="656">
        <f t="shared" si="22"/>
        <v>0</v>
      </c>
      <c r="V65" s="617"/>
    </row>
    <row r="66" spans="1:30" s="618" customFormat="1" ht="12" customHeight="1" thickBot="1" x14ac:dyDescent="0.25">
      <c r="A66" s="895"/>
      <c r="B66" s="473"/>
      <c r="C66" s="248"/>
      <c r="D66" s="248"/>
      <c r="E66" s="667"/>
      <c r="F66" s="39">
        <v>0</v>
      </c>
      <c r="G66" s="648">
        <f t="shared" si="14"/>
        <v>0</v>
      </c>
      <c r="H66" s="39">
        <v>0</v>
      </c>
      <c r="I66" s="649">
        <f t="shared" si="15"/>
        <v>0</v>
      </c>
      <c r="J66" s="39">
        <v>0</v>
      </c>
      <c r="K66" s="650">
        <f t="shared" si="16"/>
        <v>0</v>
      </c>
      <c r="L66" s="39">
        <v>0</v>
      </c>
      <c r="M66" s="651">
        <f t="shared" si="17"/>
        <v>0</v>
      </c>
      <c r="N66" s="39">
        <v>0</v>
      </c>
      <c r="O66" s="652">
        <f t="shared" si="18"/>
        <v>0</v>
      </c>
      <c r="P66" s="77">
        <v>0</v>
      </c>
      <c r="Q66" s="654">
        <f t="shared" si="19"/>
        <v>0</v>
      </c>
      <c r="R66" s="647">
        <v>0</v>
      </c>
      <c r="S66" s="655">
        <f t="shared" si="20"/>
        <v>0</v>
      </c>
      <c r="T66" s="114">
        <f t="shared" si="21"/>
        <v>0</v>
      </c>
      <c r="U66" s="656">
        <f t="shared" si="22"/>
        <v>0</v>
      </c>
      <c r="V66" s="617"/>
    </row>
    <row r="67" spans="1:30" s="683" customFormat="1" ht="18.75" customHeight="1" thickBot="1" x14ac:dyDescent="0.25">
      <c r="A67" s="609"/>
      <c r="B67" s="675" t="s">
        <v>271</v>
      </c>
      <c r="C67" s="745"/>
      <c r="D67" s="745"/>
      <c r="E67" s="676"/>
      <c r="F67" s="761"/>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256</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30"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30"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30"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30"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30" ht="15.75" x14ac:dyDescent="0.25">
      <c r="B77" s="703"/>
      <c r="C77" s="703"/>
      <c r="D77" s="703"/>
      <c r="P77" s="485"/>
      <c r="Q77" s="485"/>
      <c r="X77" s="722"/>
    </row>
    <row r="78" spans="1:30" x14ac:dyDescent="0.25">
      <c r="X78" s="722"/>
    </row>
    <row r="79" spans="1:30" x14ac:dyDescent="0.25">
      <c r="X79" s="722"/>
    </row>
    <row r="80" spans="1:30" x14ac:dyDescent="0.25">
      <c r="X80" s="722"/>
    </row>
    <row r="81" spans="24:24" x14ac:dyDescent="0.25">
      <c r="X81" s="722"/>
    </row>
    <row r="82" spans="24:24" x14ac:dyDescent="0.25">
      <c r="X82" s="722"/>
    </row>
    <row r="83" spans="24:24" x14ac:dyDescent="0.25">
      <c r="X83" s="722"/>
    </row>
    <row r="84" spans="24:24" x14ac:dyDescent="0.25">
      <c r="X84" s="722"/>
    </row>
    <row r="85" spans="24:24" x14ac:dyDescent="0.25">
      <c r="X85" s="722"/>
    </row>
  </sheetData>
  <sheetProtection sheet="1" objects="1" scenarios="1" insertRows="0" selectLockedCells="1"/>
  <protectedRanges>
    <protectedRange sqref="B12:E34 B42:E64 Z11:Z19 Z22:Z29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0E00-000000000000}"/>
    <hyperlink ref="V4:X4" location="'DCF-ODV Budget Summary'!A1" display="Click here to return to DCF-ODV Budget Summary Page" xr:uid="{00000000-0004-0000-0E00-000001000000}"/>
    <hyperlink ref="Q4" location="'DCF-ODV Budget Summary'!A1" display="Click here to return to DCF-ODV Budget Summary Page" xr:uid="{00000000-0004-0000-0E00-000002000000}"/>
  </hyperlinks>
  <pageMargins left="0.2" right="0.2" top="0.25" bottom="0.25" header="0.3" footer="0.3"/>
  <pageSetup scale="58" orientation="landscape" r:id="rId1"/>
  <colBreaks count="1" manualBreakCount="1">
    <brk id="2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39997558519241921"/>
    <pageSetUpPr fitToPage="1"/>
  </sheetPr>
  <dimension ref="A1:T114"/>
  <sheetViews>
    <sheetView zoomScale="80" zoomScaleNormal="80" workbookViewId="0">
      <selection activeCell="O30" sqref="O30"/>
    </sheetView>
  </sheetViews>
  <sheetFormatPr defaultColWidth="9.140625" defaultRowHeight="14.25" x14ac:dyDescent="0.2"/>
  <cols>
    <col min="1" max="19" width="9.140625" style="7"/>
    <col min="20" max="20" width="11.7109375" style="7" customWidth="1"/>
    <col min="21" max="16384" width="9.140625" style="7"/>
  </cols>
  <sheetData>
    <row r="1" spans="1:20" ht="30" x14ac:dyDescent="0.4">
      <c r="A1" s="950" t="s">
        <v>0</v>
      </c>
      <c r="B1" s="950"/>
      <c r="C1" s="950"/>
      <c r="D1" s="950"/>
      <c r="E1" s="950"/>
      <c r="F1" s="950"/>
      <c r="G1" s="950"/>
      <c r="H1" s="950"/>
      <c r="I1" s="950"/>
      <c r="J1" s="950"/>
      <c r="K1" s="950"/>
      <c r="L1" s="950"/>
      <c r="M1" s="950"/>
      <c r="N1" s="950"/>
      <c r="O1" s="950"/>
      <c r="P1" s="950"/>
      <c r="Q1" s="950"/>
      <c r="R1" s="487"/>
      <c r="S1" s="487"/>
      <c r="T1" s="487"/>
    </row>
    <row r="2" spans="1:20" ht="32.25" customHeight="1" x14ac:dyDescent="0.25">
      <c r="A2" s="820" t="s">
        <v>529</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s="75" customFormat="1" ht="57.75" customHeight="1" x14ac:dyDescent="0.2">
      <c r="A6" s="948" t="s">
        <v>257</v>
      </c>
      <c r="B6" s="948"/>
      <c r="C6" s="948"/>
      <c r="D6" s="948"/>
      <c r="E6" s="948"/>
      <c r="F6" s="948"/>
      <c r="G6" s="948"/>
      <c r="H6" s="948"/>
      <c r="I6" s="948"/>
      <c r="J6" s="948"/>
      <c r="K6" s="948"/>
      <c r="L6" s="948"/>
      <c r="M6" s="948"/>
      <c r="N6" s="948"/>
      <c r="O6" s="948"/>
      <c r="P6" s="948"/>
      <c r="Q6" s="948"/>
      <c r="R6" s="487"/>
      <c r="S6" s="487"/>
      <c r="T6" s="487"/>
    </row>
    <row r="7" spans="1:20" s="75" customFormat="1" x14ac:dyDescent="0.2"/>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0F00-000000000000}"/>
    <hyperlink ref="R2:T2" location="'DCF-ODV Budget Summary'!A1" display="Click here to return to DCF-ODV Budget Summary Page" xr:uid="{00000000-0004-0000-0F00-000001000000}"/>
  </hyperlinks>
  <pageMargins left="0.2" right="0.2" top="0.5" bottom="0.5" header="0.3" footer="0.3"/>
  <pageSetup scale="67" orientation="landscape" r:id="rId1"/>
  <colBreaks count="1" manualBreakCount="1">
    <brk id="17"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39997558519241921"/>
    <pageSetUpPr fitToPage="1"/>
  </sheetPr>
  <dimension ref="A1:AO85"/>
  <sheetViews>
    <sheetView zoomScale="90" zoomScaleNormal="90" workbookViewId="0">
      <pane xSplit="5" ySplit="9" topLeftCell="F10" activePane="bottomRight" state="frozen"/>
      <selection activeCell="P42" activeCellId="6" sqref="B42:D66 F42:F66 H42:H66 J42:J66 L42:L66 N42:N66 P42:P66"/>
      <selection pane="topRight" activeCell="P42" activeCellId="6" sqref="B42:D66 F42:F66 H42:H66 J42:J66 L42:L66 N42:N66 P42:P66"/>
      <selection pane="bottomLeft" activeCell="P42" activeCellId="6" sqref="B42:D66 F42:F66 H42:H66 J42:J66 L42:L66 N42:N66 P42:P66"/>
      <selection pane="bottomRight" activeCell="J30" sqref="J30"/>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53" t="s">
        <v>0</v>
      </c>
      <c r="B1" s="953"/>
      <c r="C1" s="953"/>
      <c r="D1" s="953"/>
      <c r="E1" s="953"/>
      <c r="F1" s="953"/>
      <c r="G1" s="953"/>
      <c r="H1" s="953"/>
      <c r="I1" s="953"/>
      <c r="J1" s="953"/>
      <c r="K1" s="953"/>
      <c r="L1" s="953"/>
      <c r="M1" s="953"/>
      <c r="N1" s="953"/>
      <c r="O1" s="953"/>
      <c r="P1" s="953"/>
      <c r="Q1" s="953"/>
      <c r="R1" s="953"/>
      <c r="S1" s="953"/>
      <c r="T1" s="953"/>
      <c r="U1" s="953"/>
      <c r="X1" s="605"/>
      <c r="Y1" s="606"/>
    </row>
    <row r="2" spans="1:41" s="492" customFormat="1" ht="18" customHeight="1" x14ac:dyDescent="0.3">
      <c r="A2" s="825" t="s">
        <v>530</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262</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8" customHeight="1" x14ac:dyDescent="0.2">
      <c r="A8" s="609"/>
      <c r="B8" s="627" t="s">
        <v>263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269</v>
      </c>
      <c r="C10" s="752">
        <v>4320</v>
      </c>
      <c r="D10" s="735">
        <v>300</v>
      </c>
      <c r="E10" s="426">
        <f>C10-D10</f>
        <v>4020</v>
      </c>
      <c r="F10" s="642">
        <v>0.05</v>
      </c>
      <c r="G10" s="643">
        <f>ROUND(E10*F10,2)</f>
        <v>201</v>
      </c>
      <c r="H10" s="642">
        <v>0.05</v>
      </c>
      <c r="I10" s="644">
        <f>ROUND(E10*H10,2)</f>
        <v>201</v>
      </c>
      <c r="J10" s="642">
        <v>0.05</v>
      </c>
      <c r="K10" s="644">
        <f>ROUND(G10*J10,2)</f>
        <v>10.050000000000001</v>
      </c>
      <c r="L10" s="642">
        <v>0.05</v>
      </c>
      <c r="M10" s="644">
        <f>ROUND(E10*L10,2)</f>
        <v>201</v>
      </c>
      <c r="N10" s="642">
        <v>0</v>
      </c>
      <c r="O10" s="644">
        <f>ROUND(E10*N10,2)</f>
        <v>0</v>
      </c>
      <c r="P10" s="428">
        <v>0.05</v>
      </c>
      <c r="Q10" s="644">
        <f>E10*P10</f>
        <v>201</v>
      </c>
      <c r="R10" s="428">
        <v>0</v>
      </c>
      <c r="S10" s="644">
        <f>ROUND(E10*R10,2)</f>
        <v>0</v>
      </c>
      <c r="T10" s="119">
        <f>F10+N10+H10+L10+R10</f>
        <v>0.15000000000000002</v>
      </c>
      <c r="U10" s="645">
        <f>M10+I10+O10+G10+S10+Q10+K10</f>
        <v>814.05</v>
      </c>
      <c r="V10" s="617"/>
      <c r="X10" s="736"/>
      <c r="Y10" s="762" t="s">
        <v>467</v>
      </c>
      <c r="Z10" s="763"/>
      <c r="AA10" s="756"/>
      <c r="AB10" s="764"/>
      <c r="AC10" s="739"/>
    </row>
    <row r="11" spans="1:41" s="618" customFormat="1" ht="12" customHeight="1" x14ac:dyDescent="0.25">
      <c r="A11" s="894"/>
      <c r="B11" s="641" t="s">
        <v>270</v>
      </c>
      <c r="C11" s="752">
        <v>15000</v>
      </c>
      <c r="D11" s="735">
        <v>5000</v>
      </c>
      <c r="E11" s="426">
        <f>C11-D11</f>
        <v>10000</v>
      </c>
      <c r="F11" s="642">
        <v>0.5</v>
      </c>
      <c r="G11" s="643">
        <f>ROUND(E11*F11,2)</f>
        <v>5000</v>
      </c>
      <c r="H11" s="642">
        <v>0</v>
      </c>
      <c r="I11" s="644">
        <f>ROUND(E11*H11,2)</f>
        <v>0</v>
      </c>
      <c r="J11" s="642">
        <v>0</v>
      </c>
      <c r="K11" s="644">
        <f>ROUND(G11*J11,2)</f>
        <v>0</v>
      </c>
      <c r="L11" s="642">
        <v>0.3</v>
      </c>
      <c r="M11" s="644">
        <f>ROUND(E11*L11,2)</f>
        <v>3000</v>
      </c>
      <c r="N11" s="642">
        <v>0</v>
      </c>
      <c r="O11" s="644">
        <f>ROUND(E11*N11,2)</f>
        <v>0</v>
      </c>
      <c r="P11" s="428">
        <v>0</v>
      </c>
      <c r="Q11" s="644">
        <f>E11*P11</f>
        <v>0</v>
      </c>
      <c r="R11" s="428">
        <v>0</v>
      </c>
      <c r="S11" s="644">
        <f t="shared" ref="S11:S36" si="0">ROUND(E11*R11,2)</f>
        <v>0</v>
      </c>
      <c r="T11" s="119">
        <f>F11+N11+H11+L11+R11</f>
        <v>0.8</v>
      </c>
      <c r="U11" s="645">
        <f t="shared" ref="U11:U12" si="1">M11+I11+O11+G11+S11+Q11+K11</f>
        <v>8000</v>
      </c>
      <c r="V11" s="617"/>
      <c r="X11" s="736"/>
      <c r="Y11" s="765" t="s">
        <v>234</v>
      </c>
      <c r="Z11" s="662" t="s">
        <v>266</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104</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122</v>
      </c>
      <c r="AA13" s="758"/>
      <c r="AB13" s="766"/>
      <c r="AC13" s="739"/>
    </row>
    <row r="14" spans="1:41" s="618" customFormat="1" ht="12" customHeight="1" x14ac:dyDescent="0.25">
      <c r="A14" s="894"/>
      <c r="B14" s="274"/>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662" t="s">
        <v>267</v>
      </c>
      <c r="AA14" s="758"/>
      <c r="AB14" s="766"/>
      <c r="AC14" s="739"/>
    </row>
    <row r="15" spans="1:41" s="618" customFormat="1" ht="12" customHeight="1" x14ac:dyDescent="0.25">
      <c r="A15" s="894"/>
      <c r="B15" s="442"/>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268</v>
      </c>
      <c r="AA15" s="758"/>
      <c r="AB15" s="766"/>
      <c r="AC15" s="739"/>
    </row>
    <row r="16" spans="1:41" s="618" customFormat="1" ht="12" customHeight="1" x14ac:dyDescent="0.25">
      <c r="A16" s="894"/>
      <c r="B16" s="442"/>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422</v>
      </c>
      <c r="AA16" s="758"/>
      <c r="AB16" s="766"/>
      <c r="AC16" s="739"/>
    </row>
    <row r="17" spans="1:29" s="618" customFormat="1" ht="12" customHeight="1" x14ac:dyDescent="0.25">
      <c r="A17" s="894"/>
      <c r="B17" s="274"/>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491</v>
      </c>
      <c r="AA17" s="758"/>
      <c r="AB17" s="766"/>
      <c r="AC17" s="739"/>
    </row>
    <row r="18" spans="1:29" s="618" customFormat="1" ht="12" customHeight="1" x14ac:dyDescent="0.25">
      <c r="A18" s="894"/>
      <c r="B18" s="274"/>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c r="AA18" s="758"/>
      <c r="AB18" s="766"/>
      <c r="AC18" s="739"/>
    </row>
    <row r="19" spans="1:29" s="618" customFormat="1" ht="12" customHeight="1" x14ac:dyDescent="0.25">
      <c r="A19" s="894"/>
      <c r="B19" s="274"/>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c r="Z20" s="662"/>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c r="Z21" s="662"/>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Z23" s="662"/>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Z24" s="662"/>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Z25" s="662"/>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808">
        <f t="shared" si="8"/>
        <v>0</v>
      </c>
      <c r="R32" s="647">
        <v>0</v>
      </c>
      <c r="S32" s="655">
        <f t="shared" si="0"/>
        <v>0</v>
      </c>
      <c r="T32" s="114">
        <f t="shared" si="9"/>
        <v>0</v>
      </c>
      <c r="U32" s="656">
        <f t="shared" si="10"/>
        <v>0</v>
      </c>
      <c r="V32" s="617"/>
      <c r="X32" s="736"/>
      <c r="Y32" s="767"/>
      <c r="Z32" s="768"/>
      <c r="AA32" s="757"/>
      <c r="AB32" s="766"/>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39"/>
    </row>
    <row r="37" spans="1:29" s="683" customFormat="1" ht="18.75" customHeight="1" thickBot="1" x14ac:dyDescent="0.3">
      <c r="A37" s="609"/>
      <c r="B37" s="675" t="s">
        <v>265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698"/>
    </row>
    <row r="38" spans="1:29" s="618" customFormat="1" ht="35.1" customHeight="1" thickTop="1" thickBot="1" x14ac:dyDescent="0.25">
      <c r="A38" s="609"/>
      <c r="B38" s="627" t="s">
        <v>264</v>
      </c>
      <c r="C38" s="627" t="s">
        <v>242</v>
      </c>
      <c r="D38" s="733" t="s">
        <v>243</v>
      </c>
      <c r="E38" s="733" t="s">
        <v>244</v>
      </c>
      <c r="F38" s="881" t="s">
        <v>100</v>
      </c>
      <c r="G38" s="882"/>
      <c r="H38" s="883" t="s">
        <v>101</v>
      </c>
      <c r="I38" s="884"/>
      <c r="J38" s="889" t="s">
        <v>507</v>
      </c>
      <c r="K38" s="890"/>
      <c r="L38" s="951" t="s">
        <v>175</v>
      </c>
      <c r="M38" s="952"/>
      <c r="N38" s="899" t="s">
        <v>102</v>
      </c>
      <c r="O38" s="900"/>
      <c r="P38" s="879" t="s">
        <v>237</v>
      </c>
      <c r="Q38" s="880"/>
      <c r="R38" s="887" t="s">
        <v>103</v>
      </c>
      <c r="S38" s="888"/>
      <c r="T38" s="877" t="s">
        <v>189</v>
      </c>
      <c r="U38" s="878"/>
      <c r="V38" s="617"/>
      <c r="X38" s="736"/>
      <c r="Y38" s="693"/>
      <c r="Z38" s="694"/>
      <c r="AA38" s="694"/>
      <c r="AB38" s="772"/>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269</v>
      </c>
      <c r="C40" s="752">
        <v>4320</v>
      </c>
      <c r="D40" s="735">
        <v>300</v>
      </c>
      <c r="E40" s="426">
        <f>C40-D40</f>
        <v>4020</v>
      </c>
      <c r="F40" s="642">
        <v>0.05</v>
      </c>
      <c r="G40" s="643">
        <f>ROUND(D40*F40,2)</f>
        <v>15</v>
      </c>
      <c r="H40" s="642">
        <v>0.03</v>
      </c>
      <c r="I40" s="644">
        <f>ROUND(D40*H40,2)</f>
        <v>9</v>
      </c>
      <c r="J40" s="642">
        <v>0.03</v>
      </c>
      <c r="K40" s="644">
        <f>ROUND(F40*J40,2)</f>
        <v>0</v>
      </c>
      <c r="L40" s="642">
        <v>0.04</v>
      </c>
      <c r="M40" s="644">
        <f>ROUND(D40*L40,2)</f>
        <v>12</v>
      </c>
      <c r="N40" s="685">
        <v>2.5000000000000001E-2</v>
      </c>
      <c r="O40" s="644">
        <f>ROUND(D40*N40,2)</f>
        <v>7.5</v>
      </c>
      <c r="P40" s="429">
        <v>1.7999999999999999E-2</v>
      </c>
      <c r="Q40" s="644">
        <f>D40*P40</f>
        <v>5.3999999999999995</v>
      </c>
      <c r="R40" s="429">
        <v>0</v>
      </c>
      <c r="S40" s="752">
        <f>ROUND(D40*R40,2)</f>
        <v>0</v>
      </c>
      <c r="T40" s="211">
        <f>F40+N40+H40+L40+R40</f>
        <v>0.14500000000000002</v>
      </c>
      <c r="U40" s="645">
        <f t="shared" ref="U40:U42" si="12">M40+I40+O40+G40+S40+Q40+K40</f>
        <v>48.9</v>
      </c>
      <c r="V40" s="617"/>
    </row>
    <row r="41" spans="1:29" s="618" customFormat="1" ht="12" customHeight="1" x14ac:dyDescent="0.2">
      <c r="A41" s="894"/>
      <c r="B41" s="641" t="s">
        <v>270</v>
      </c>
      <c r="C41" s="752">
        <v>15000</v>
      </c>
      <c r="D41" s="735">
        <v>5000</v>
      </c>
      <c r="E41" s="426">
        <f>C41-D41</f>
        <v>10000</v>
      </c>
      <c r="F41" s="642">
        <v>0.05</v>
      </c>
      <c r="G41" s="643">
        <f>ROUND(D41*F41,2)</f>
        <v>250</v>
      </c>
      <c r="H41" s="642">
        <v>0.03</v>
      </c>
      <c r="I41" s="644">
        <f>ROUND(D41*H41,2)</f>
        <v>150</v>
      </c>
      <c r="J41" s="642">
        <v>0.03</v>
      </c>
      <c r="K41" s="644">
        <f>ROUND(F41*J41,2)</f>
        <v>0</v>
      </c>
      <c r="L41" s="642">
        <v>0.04</v>
      </c>
      <c r="M41" s="644">
        <f>ROUND(D41*L41,2)</f>
        <v>200</v>
      </c>
      <c r="N41" s="685">
        <v>2.5000000000000001E-2</v>
      </c>
      <c r="O41" s="644">
        <f>ROUND(D41*N41,2)</f>
        <v>125</v>
      </c>
      <c r="P41" s="429">
        <v>1.7999999999999999E-2</v>
      </c>
      <c r="Q41" s="644">
        <f>D41*P41</f>
        <v>90</v>
      </c>
      <c r="R41" s="429">
        <v>0</v>
      </c>
      <c r="S41" s="752">
        <f>ROUND(D41*R41,2)</f>
        <v>0</v>
      </c>
      <c r="T41" s="211">
        <f>F41+N41+H41+L41+R41</f>
        <v>0.14500000000000002</v>
      </c>
      <c r="U41" s="645">
        <f t="shared" si="12"/>
        <v>815</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row>
    <row r="44" spans="1:29" s="618" customFormat="1" ht="12" customHeight="1" x14ac:dyDescent="0.25">
      <c r="A44" s="894"/>
      <c r="B44" s="274"/>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Z44" s="753"/>
    </row>
    <row r="45" spans="1:29" s="618" customFormat="1" ht="12" customHeight="1" x14ac:dyDescent="0.25">
      <c r="A45" s="894"/>
      <c r="B45" s="442"/>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Z45" s="754"/>
    </row>
    <row r="46" spans="1:29" s="618" customFormat="1" ht="12" customHeight="1" x14ac:dyDescent="0.25">
      <c r="A46" s="894"/>
      <c r="B46" s="442"/>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Z46" s="754"/>
    </row>
    <row r="47" spans="1:29" s="618" customFormat="1" ht="12" customHeight="1" x14ac:dyDescent="0.25">
      <c r="A47" s="894"/>
      <c r="B47" s="274"/>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4"/>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4"/>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41"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41"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41" s="683" customFormat="1" ht="18.75" customHeight="1" thickBot="1" x14ac:dyDescent="0.25">
      <c r="A67" s="609"/>
      <c r="B67" s="675" t="s">
        <v>272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41"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41" s="683" customFormat="1" ht="18.75" customHeight="1" thickTop="1" thickBot="1" x14ac:dyDescent="0.25">
      <c r="A69" s="609"/>
      <c r="B69" s="700" t="s">
        <v>273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41"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41"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41" s="609" customFormat="1" x14ac:dyDescent="0.2">
      <c r="B72" s="704"/>
      <c r="C72" s="704"/>
      <c r="D72" s="704"/>
      <c r="E72" s="703"/>
      <c r="F72" s="703"/>
      <c r="G72" s="703"/>
      <c r="H72" s="703"/>
      <c r="I72" s="703"/>
      <c r="J72" s="703"/>
      <c r="K72" s="703"/>
      <c r="L72" s="703"/>
      <c r="M72" s="703"/>
      <c r="N72" s="703"/>
      <c r="O72" s="703"/>
      <c r="P72" s="488"/>
      <c r="Q72" s="488"/>
      <c r="R72" s="703"/>
      <c r="S72" s="703"/>
      <c r="T72" s="705"/>
      <c r="U72" s="705"/>
      <c r="V72" s="703"/>
      <c r="W72" s="703"/>
      <c r="X72" s="706"/>
      <c r="Y72" s="612"/>
    </row>
    <row r="73" spans="1:41" s="609" customFormat="1" x14ac:dyDescent="0.2">
      <c r="B73" s="703"/>
      <c r="C73" s="703"/>
      <c r="D73" s="703"/>
      <c r="E73" s="703"/>
      <c r="F73" s="703"/>
      <c r="G73" s="703"/>
      <c r="H73" s="703"/>
      <c r="I73" s="703"/>
      <c r="J73" s="703"/>
      <c r="K73" s="703"/>
      <c r="L73" s="703"/>
      <c r="M73" s="703"/>
      <c r="N73" s="703"/>
      <c r="O73" s="703"/>
      <c r="P73" s="488"/>
      <c r="Q73" s="488"/>
      <c r="R73" s="703"/>
      <c r="S73" s="703"/>
      <c r="T73" s="705"/>
      <c r="U73" s="705"/>
      <c r="V73" s="703"/>
      <c r="W73" s="703"/>
      <c r="X73" s="706"/>
      <c r="Y73" s="612"/>
    </row>
    <row r="74" spans="1:41" s="609" customFormat="1" x14ac:dyDescent="0.2">
      <c r="B74" s="703"/>
      <c r="C74" s="703"/>
      <c r="D74" s="703"/>
      <c r="E74" s="703"/>
      <c r="F74" s="703"/>
      <c r="G74" s="703"/>
      <c r="H74" s="703"/>
      <c r="I74" s="703"/>
      <c r="J74" s="703"/>
      <c r="K74" s="703"/>
      <c r="L74" s="703"/>
      <c r="M74" s="703"/>
      <c r="N74" s="703"/>
      <c r="O74" s="703"/>
      <c r="P74" s="488"/>
      <c r="Q74" s="488"/>
      <c r="R74" s="703"/>
      <c r="S74" s="703"/>
      <c r="T74" s="705"/>
      <c r="U74" s="705"/>
      <c r="V74" s="703"/>
      <c r="W74" s="703"/>
      <c r="X74" s="706"/>
      <c r="Y74" s="612"/>
    </row>
    <row r="75" spans="1:41" s="609" customFormat="1" x14ac:dyDescent="0.2">
      <c r="B75" s="703"/>
      <c r="C75" s="703"/>
      <c r="D75" s="703"/>
      <c r="E75" s="703"/>
      <c r="F75" s="703"/>
      <c r="G75" s="703"/>
      <c r="H75" s="703"/>
      <c r="I75" s="703"/>
      <c r="J75" s="703"/>
      <c r="K75" s="703"/>
      <c r="L75" s="703"/>
      <c r="M75" s="703"/>
      <c r="N75" s="703"/>
      <c r="O75" s="703"/>
      <c r="P75" s="488"/>
      <c r="Q75" s="488"/>
      <c r="R75" s="703"/>
      <c r="S75" s="703"/>
      <c r="T75" s="705"/>
      <c r="U75" s="705"/>
      <c r="V75" s="703"/>
      <c r="W75" s="703"/>
      <c r="X75" s="706"/>
      <c r="Y75" s="612"/>
    </row>
    <row r="76" spans="1:41" s="731" customFormat="1" x14ac:dyDescent="0.2">
      <c r="B76" s="704"/>
      <c r="C76" s="704"/>
      <c r="D76" s="704"/>
      <c r="E76" s="703"/>
      <c r="F76" s="703"/>
      <c r="G76" s="703"/>
      <c r="H76" s="703"/>
      <c r="I76" s="703"/>
      <c r="J76" s="703"/>
      <c r="K76" s="703"/>
      <c r="L76" s="703"/>
      <c r="M76" s="703"/>
      <c r="N76" s="703"/>
      <c r="O76" s="703"/>
      <c r="P76" s="488"/>
      <c r="Q76" s="488"/>
      <c r="R76" s="703"/>
      <c r="S76" s="703"/>
      <c r="T76" s="705"/>
      <c r="U76" s="705"/>
      <c r="V76" s="703"/>
      <c r="W76" s="703"/>
      <c r="X76" s="706"/>
      <c r="Y76" s="732"/>
    </row>
    <row r="77" spans="1:41" ht="15.75" x14ac:dyDescent="0.25">
      <c r="B77" s="703"/>
      <c r="C77" s="703"/>
      <c r="D77" s="703"/>
      <c r="P77" s="485"/>
      <c r="Q77" s="485"/>
      <c r="X77" s="722"/>
    </row>
    <row r="78" spans="1:41" s="723" customFormat="1" x14ac:dyDescent="0.25">
      <c r="A78" s="487"/>
      <c r="B78" s="487"/>
      <c r="C78" s="487"/>
      <c r="D78" s="487"/>
      <c r="E78" s="487"/>
      <c r="F78" s="487"/>
      <c r="G78" s="487"/>
      <c r="H78" s="487"/>
      <c r="I78" s="487"/>
      <c r="J78" s="487"/>
      <c r="K78" s="487"/>
      <c r="L78" s="487"/>
      <c r="M78" s="487"/>
      <c r="N78" s="487"/>
      <c r="O78" s="487"/>
      <c r="P78" s="487"/>
      <c r="Q78" s="487"/>
      <c r="R78" s="487"/>
      <c r="S78" s="487"/>
      <c r="T78" s="503"/>
      <c r="U78" s="503"/>
      <c r="V78" s="487"/>
      <c r="W78" s="487"/>
      <c r="X78" s="722"/>
      <c r="Z78" s="487"/>
      <c r="AA78" s="487"/>
      <c r="AB78" s="487"/>
      <c r="AC78" s="487"/>
      <c r="AD78" s="487"/>
      <c r="AE78" s="487"/>
      <c r="AF78" s="487"/>
      <c r="AG78" s="487"/>
      <c r="AH78" s="487"/>
      <c r="AI78" s="487"/>
      <c r="AJ78" s="487"/>
      <c r="AK78" s="487"/>
      <c r="AL78" s="487"/>
      <c r="AM78" s="487"/>
      <c r="AN78" s="487"/>
      <c r="AO78" s="487"/>
    </row>
    <row r="79" spans="1:41" s="723" customFormat="1" x14ac:dyDescent="0.25">
      <c r="A79" s="487"/>
      <c r="B79" s="487"/>
      <c r="C79" s="487"/>
      <c r="D79" s="487"/>
      <c r="E79" s="487"/>
      <c r="F79" s="487"/>
      <c r="G79" s="487"/>
      <c r="H79" s="487"/>
      <c r="I79" s="487"/>
      <c r="J79" s="487"/>
      <c r="K79" s="487"/>
      <c r="L79" s="487"/>
      <c r="M79" s="487"/>
      <c r="N79" s="487"/>
      <c r="O79" s="487"/>
      <c r="P79" s="487"/>
      <c r="Q79" s="487"/>
      <c r="R79" s="487"/>
      <c r="S79" s="487"/>
      <c r="T79" s="503"/>
      <c r="U79" s="503"/>
      <c r="V79" s="487"/>
      <c r="W79" s="487"/>
      <c r="X79" s="722"/>
      <c r="Z79" s="487"/>
      <c r="AA79" s="487"/>
      <c r="AB79" s="487"/>
      <c r="AC79" s="487"/>
      <c r="AD79" s="487"/>
      <c r="AE79" s="487"/>
      <c r="AF79" s="487"/>
      <c r="AG79" s="487"/>
      <c r="AH79" s="487"/>
      <c r="AI79" s="487"/>
      <c r="AJ79" s="487"/>
      <c r="AK79" s="487"/>
      <c r="AL79" s="487"/>
      <c r="AM79" s="487"/>
      <c r="AN79" s="487"/>
      <c r="AO79" s="487"/>
    </row>
    <row r="80" spans="1:41" s="723" customFormat="1" x14ac:dyDescent="0.25">
      <c r="A80" s="487"/>
      <c r="B80" s="487"/>
      <c r="C80" s="487"/>
      <c r="D80" s="487"/>
      <c r="E80" s="487"/>
      <c r="F80" s="487"/>
      <c r="G80" s="487"/>
      <c r="H80" s="487"/>
      <c r="I80" s="487"/>
      <c r="J80" s="487"/>
      <c r="K80" s="487"/>
      <c r="L80" s="487"/>
      <c r="M80" s="487"/>
      <c r="N80" s="487"/>
      <c r="O80" s="487"/>
      <c r="P80" s="487"/>
      <c r="Q80" s="487"/>
      <c r="R80" s="487"/>
      <c r="S80" s="487"/>
      <c r="T80" s="503"/>
      <c r="U80" s="503"/>
      <c r="V80" s="487"/>
      <c r="W80" s="487"/>
      <c r="X80" s="722"/>
      <c r="Z80" s="487"/>
      <c r="AA80" s="487"/>
      <c r="AB80" s="487"/>
      <c r="AC80" s="487"/>
      <c r="AD80" s="487"/>
      <c r="AE80" s="487"/>
      <c r="AF80" s="487"/>
      <c r="AG80" s="487"/>
      <c r="AH80" s="487"/>
      <c r="AI80" s="487"/>
      <c r="AJ80" s="487"/>
      <c r="AK80" s="487"/>
      <c r="AL80" s="487"/>
      <c r="AM80" s="487"/>
      <c r="AN80" s="487"/>
      <c r="AO80" s="487"/>
    </row>
    <row r="81" spans="1:41" s="723" customFormat="1" x14ac:dyDescent="0.25">
      <c r="A81" s="487"/>
      <c r="B81" s="487"/>
      <c r="C81" s="487"/>
      <c r="D81" s="487"/>
      <c r="E81" s="487"/>
      <c r="F81" s="487"/>
      <c r="G81" s="487"/>
      <c r="H81" s="487"/>
      <c r="I81" s="487"/>
      <c r="J81" s="487"/>
      <c r="K81" s="487"/>
      <c r="L81" s="487"/>
      <c r="M81" s="487"/>
      <c r="N81" s="487"/>
      <c r="O81" s="487"/>
      <c r="P81" s="487"/>
      <c r="Q81" s="487"/>
      <c r="R81" s="487"/>
      <c r="S81" s="487"/>
      <c r="T81" s="503"/>
      <c r="U81" s="503"/>
      <c r="V81" s="487"/>
      <c r="W81" s="487"/>
      <c r="X81" s="722"/>
      <c r="Z81" s="487"/>
      <c r="AA81" s="487"/>
      <c r="AB81" s="487"/>
      <c r="AC81" s="487"/>
      <c r="AD81" s="487"/>
      <c r="AE81" s="487"/>
      <c r="AF81" s="487"/>
      <c r="AG81" s="487"/>
      <c r="AH81" s="487"/>
      <c r="AI81" s="487"/>
      <c r="AJ81" s="487"/>
      <c r="AK81" s="487"/>
      <c r="AL81" s="487"/>
      <c r="AM81" s="487"/>
      <c r="AN81" s="487"/>
      <c r="AO81" s="487"/>
    </row>
    <row r="82" spans="1:41" s="723" customFormat="1" x14ac:dyDescent="0.25">
      <c r="A82" s="487"/>
      <c r="B82" s="487"/>
      <c r="C82" s="487"/>
      <c r="D82" s="487"/>
      <c r="E82" s="487"/>
      <c r="F82" s="487"/>
      <c r="G82" s="487"/>
      <c r="H82" s="487"/>
      <c r="I82" s="487"/>
      <c r="J82" s="487"/>
      <c r="K82" s="487"/>
      <c r="L82" s="487"/>
      <c r="M82" s="487"/>
      <c r="N82" s="487"/>
      <c r="O82" s="487"/>
      <c r="P82" s="487"/>
      <c r="Q82" s="487"/>
      <c r="R82" s="487"/>
      <c r="S82" s="487"/>
      <c r="T82" s="503"/>
      <c r="U82" s="503"/>
      <c r="V82" s="487"/>
      <c r="W82" s="487"/>
      <c r="X82" s="722"/>
      <c r="Z82" s="487"/>
      <c r="AA82" s="487"/>
      <c r="AB82" s="487"/>
      <c r="AC82" s="487"/>
      <c r="AD82" s="487"/>
      <c r="AE82" s="487"/>
      <c r="AF82" s="487"/>
      <c r="AG82" s="487"/>
      <c r="AH82" s="487"/>
      <c r="AI82" s="487"/>
      <c r="AJ82" s="487"/>
      <c r="AK82" s="487"/>
      <c r="AL82" s="487"/>
      <c r="AM82" s="487"/>
      <c r="AN82" s="487"/>
      <c r="AO82" s="487"/>
    </row>
    <row r="83" spans="1:41" s="723" customFormat="1" x14ac:dyDescent="0.25">
      <c r="A83" s="487"/>
      <c r="B83" s="487"/>
      <c r="C83" s="487"/>
      <c r="D83" s="487"/>
      <c r="E83" s="487"/>
      <c r="F83" s="487"/>
      <c r="G83" s="487"/>
      <c r="H83" s="487"/>
      <c r="I83" s="487"/>
      <c r="J83" s="487"/>
      <c r="K83" s="487"/>
      <c r="L83" s="487"/>
      <c r="M83" s="487"/>
      <c r="N83" s="487"/>
      <c r="O83" s="487"/>
      <c r="P83" s="487"/>
      <c r="Q83" s="487"/>
      <c r="R83" s="487"/>
      <c r="S83" s="487"/>
      <c r="T83" s="503"/>
      <c r="U83" s="503"/>
      <c r="V83" s="487"/>
      <c r="W83" s="487"/>
      <c r="X83" s="722"/>
      <c r="Z83" s="487"/>
      <c r="AA83" s="487"/>
      <c r="AB83" s="487"/>
      <c r="AC83" s="487"/>
      <c r="AD83" s="487"/>
      <c r="AE83" s="487"/>
      <c r="AF83" s="487"/>
      <c r="AG83" s="487"/>
      <c r="AH83" s="487"/>
      <c r="AI83" s="487"/>
      <c r="AJ83" s="487"/>
      <c r="AK83" s="487"/>
      <c r="AL83" s="487"/>
      <c r="AM83" s="487"/>
      <c r="AN83" s="487"/>
      <c r="AO83" s="487"/>
    </row>
    <row r="84" spans="1:41" s="723" customFormat="1" x14ac:dyDescent="0.25">
      <c r="A84" s="487"/>
      <c r="B84" s="487"/>
      <c r="C84" s="487"/>
      <c r="D84" s="487"/>
      <c r="E84" s="487"/>
      <c r="F84" s="487"/>
      <c r="G84" s="487"/>
      <c r="H84" s="487"/>
      <c r="I84" s="487"/>
      <c r="J84" s="487"/>
      <c r="K84" s="487"/>
      <c r="L84" s="487"/>
      <c r="M84" s="487"/>
      <c r="N84" s="487"/>
      <c r="O84" s="487"/>
      <c r="P84" s="487"/>
      <c r="Q84" s="487"/>
      <c r="R84" s="487"/>
      <c r="S84" s="487"/>
      <c r="T84" s="503"/>
      <c r="U84" s="503"/>
      <c r="V84" s="487"/>
      <c r="W84" s="487"/>
      <c r="X84" s="722"/>
      <c r="Z84" s="487"/>
      <c r="AA84" s="487"/>
      <c r="AB84" s="487"/>
      <c r="AC84" s="487"/>
      <c r="AD84" s="487"/>
      <c r="AE84" s="487"/>
      <c r="AF84" s="487"/>
      <c r="AG84" s="487"/>
      <c r="AH84" s="487"/>
      <c r="AI84" s="487"/>
      <c r="AJ84" s="487"/>
      <c r="AK84" s="487"/>
      <c r="AL84" s="487"/>
      <c r="AM84" s="487"/>
      <c r="AN84" s="487"/>
      <c r="AO84" s="487"/>
    </row>
    <row r="85" spans="1:41" s="723" customFormat="1" x14ac:dyDescent="0.25">
      <c r="A85" s="487"/>
      <c r="B85" s="487"/>
      <c r="C85" s="487"/>
      <c r="D85" s="487"/>
      <c r="E85" s="487"/>
      <c r="F85" s="487"/>
      <c r="G85" s="487"/>
      <c r="H85" s="487"/>
      <c r="I85" s="487"/>
      <c r="J85" s="487"/>
      <c r="K85" s="487"/>
      <c r="L85" s="487"/>
      <c r="M85" s="487"/>
      <c r="N85" s="487"/>
      <c r="O85" s="487"/>
      <c r="P85" s="487"/>
      <c r="Q85" s="487"/>
      <c r="R85" s="487"/>
      <c r="S85" s="487"/>
      <c r="T85" s="503"/>
      <c r="U85" s="503"/>
      <c r="V85" s="487"/>
      <c r="W85" s="487"/>
      <c r="X85" s="722"/>
      <c r="Z85" s="487"/>
      <c r="AA85" s="487"/>
      <c r="AB85" s="487"/>
      <c r="AC85" s="487"/>
      <c r="AD85" s="487"/>
      <c r="AE85" s="487"/>
      <c r="AF85" s="487"/>
      <c r="AG85" s="487"/>
      <c r="AH85" s="487"/>
      <c r="AI85" s="487"/>
      <c r="AJ85" s="487"/>
      <c r="AK85" s="487"/>
      <c r="AL85" s="487"/>
      <c r="AM85" s="487"/>
      <c r="AN85" s="487"/>
      <c r="AO85" s="487"/>
    </row>
  </sheetData>
  <sheetProtection sheet="1" objects="1" scenarios="1" insertRows="0" selectLockedCells="1"/>
  <protectedRanges>
    <protectedRange sqref="Z11 Z14:Z17 B42:E43 B12:E13 B20:E34 C14:E19 B14 B17:B19 B50:E64 C44:E49 B44 B47:B49 Z20:Z29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N8:O8"/>
    <mergeCell ref="P8:Q8"/>
    <mergeCell ref="A1:U1"/>
    <mergeCell ref="A2:U2"/>
    <mergeCell ref="I4:L4"/>
    <mergeCell ref="J8:K8"/>
    <mergeCell ref="J38:K38"/>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s>
  <hyperlinks>
    <hyperlink ref="V4" location="'Agency Budget Summary'!A1" display="Click here to return to Agency Budget Summary Page" xr:uid="{00000000-0004-0000-1000-000000000000}"/>
    <hyperlink ref="V4:X4" location="'DCF-ODV Budget Summary'!A1" display="Click here to return to DCF-ODV Budget Summary Page" xr:uid="{00000000-0004-0000-1000-000001000000}"/>
    <hyperlink ref="Q4" location="'DCF-ODV Budget Summary'!A1" display="Click here to return to DCF-ODV Budget Summary Page" xr:uid="{00000000-0004-0000-1000-000002000000}"/>
  </hyperlinks>
  <pageMargins left="0.2" right="0.2" top="0.25" bottom="0.25" header="0.3" footer="0.3"/>
  <pageSetup scale="58" orientation="landscape" r:id="rId1"/>
  <colBreaks count="1" manualBreakCount="1">
    <brk id="21"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39997558519241921"/>
    <pageSetUpPr fitToPage="1"/>
  </sheetPr>
  <dimension ref="A1:T274"/>
  <sheetViews>
    <sheetView zoomScale="80" zoomScaleNormal="80" workbookViewId="0">
      <selection activeCell="N15" sqref="N14:N15"/>
    </sheetView>
  </sheetViews>
  <sheetFormatPr defaultColWidth="9.140625" defaultRowHeight="14.25" x14ac:dyDescent="0.2"/>
  <cols>
    <col min="1" max="19" width="9.140625" style="75"/>
    <col min="20" max="20" width="13.140625" style="75" customWidth="1"/>
    <col min="21" max="16384" width="9.140625" style="75"/>
  </cols>
  <sheetData>
    <row r="1" spans="1:20" ht="30" x14ac:dyDescent="0.4">
      <c r="A1" s="954" t="s">
        <v>0</v>
      </c>
      <c r="B1" s="954"/>
      <c r="C1" s="954"/>
      <c r="D1" s="954"/>
      <c r="E1" s="954"/>
      <c r="F1" s="954"/>
      <c r="G1" s="954"/>
      <c r="H1" s="954"/>
      <c r="I1" s="954"/>
      <c r="J1" s="954"/>
      <c r="K1" s="954"/>
      <c r="L1" s="954"/>
      <c r="M1" s="954"/>
      <c r="N1" s="954"/>
      <c r="O1" s="954"/>
      <c r="P1" s="954"/>
      <c r="Q1" s="954"/>
      <c r="R1" s="487"/>
      <c r="S1" s="487"/>
      <c r="T1" s="487"/>
    </row>
    <row r="2" spans="1:20" ht="31.5" customHeight="1" x14ac:dyDescent="0.25">
      <c r="A2" s="820" t="s">
        <v>531</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62.25" customHeight="1" x14ac:dyDescent="0.2">
      <c r="A7" s="948" t="s">
        <v>406</v>
      </c>
      <c r="B7" s="948"/>
      <c r="C7" s="948"/>
      <c r="D7" s="948"/>
      <c r="E7" s="948"/>
      <c r="F7" s="948"/>
      <c r="G7" s="948"/>
      <c r="H7" s="948"/>
      <c r="I7" s="948"/>
      <c r="J7" s="948"/>
      <c r="K7" s="948"/>
      <c r="L7" s="948"/>
      <c r="M7" s="948"/>
      <c r="N7" s="948"/>
      <c r="O7" s="948"/>
      <c r="P7" s="948"/>
      <c r="Q7" s="948"/>
      <c r="R7" s="487"/>
      <c r="S7" s="487"/>
      <c r="T7" s="487"/>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100-000000000000}"/>
    <hyperlink ref="R2:T2" location="'DCF-ODV Budget Summary'!A1" display="Click here to return to DCF-ODV Budget Summary Page" xr:uid="{00000000-0004-0000-1100-000001000000}"/>
  </hyperlinks>
  <pageMargins left="0.2" right="0.2" top="0.5" bottom="0.5" header="0.3" footer="0.3"/>
  <pageSetup scale="7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79998168889431442"/>
    <pageSetUpPr fitToPage="1"/>
  </sheetPr>
  <dimension ref="A1:T16"/>
  <sheetViews>
    <sheetView zoomScale="80" zoomScaleNormal="80" workbookViewId="0">
      <selection activeCell="D4" sqref="D4:F4"/>
    </sheetView>
  </sheetViews>
  <sheetFormatPr defaultColWidth="9.140625" defaultRowHeight="14.25" x14ac:dyDescent="0.2"/>
  <cols>
    <col min="1" max="3" width="9.140625" style="7"/>
    <col min="4" max="4" width="14.7109375" style="7" customWidth="1"/>
    <col min="5" max="5" width="15.5703125" style="7" customWidth="1"/>
    <col min="6" max="6" width="13.85546875" style="7" customWidth="1"/>
    <col min="7" max="7" width="14.140625" style="7" customWidth="1"/>
    <col min="8" max="9" width="9.140625" style="7"/>
    <col min="10" max="10" width="11.5703125" style="7" customWidth="1"/>
    <col min="11" max="16" width="9.140625" style="7"/>
    <col min="17" max="17" width="11.7109375" style="7" customWidth="1"/>
    <col min="18" max="19" width="9.140625" style="7"/>
    <col min="20" max="20" width="12.5703125" style="7" customWidth="1"/>
    <col min="21" max="16384" width="9.140625" style="7"/>
  </cols>
  <sheetData>
    <row r="1" spans="1:20" ht="30" x14ac:dyDescent="0.4">
      <c r="A1" s="810" t="s">
        <v>0</v>
      </c>
      <c r="B1" s="810"/>
      <c r="C1" s="810"/>
      <c r="D1" s="810"/>
      <c r="E1" s="810"/>
      <c r="F1" s="810"/>
      <c r="G1" s="810"/>
      <c r="H1" s="810"/>
      <c r="I1" s="810"/>
      <c r="J1" s="810"/>
      <c r="K1" s="810"/>
      <c r="L1" s="810"/>
      <c r="M1" s="810"/>
      <c r="N1" s="810"/>
      <c r="O1" s="810"/>
      <c r="P1" s="810"/>
      <c r="Q1" s="810"/>
    </row>
    <row r="2" spans="1:20" ht="32.25" customHeight="1" x14ac:dyDescent="0.25">
      <c r="A2" s="811" t="s">
        <v>517</v>
      </c>
      <c r="B2" s="811"/>
      <c r="C2" s="811"/>
      <c r="D2" s="811"/>
      <c r="E2" s="811"/>
      <c r="F2" s="811"/>
      <c r="G2" s="811"/>
      <c r="H2" s="811"/>
      <c r="I2" s="811"/>
      <c r="J2" s="811"/>
      <c r="K2" s="811"/>
      <c r="L2" s="811"/>
      <c r="M2" s="811"/>
      <c r="N2" s="811"/>
      <c r="O2" s="811"/>
      <c r="P2" s="811"/>
      <c r="Q2" s="811"/>
      <c r="R2" s="809" t="s">
        <v>106</v>
      </c>
      <c r="S2" s="809"/>
      <c r="T2" s="809"/>
    </row>
    <row r="4" spans="1:20" s="8" customFormat="1" ht="30.75" customHeight="1" thickBot="1" x14ac:dyDescent="0.3">
      <c r="C4" s="9" t="s">
        <v>3</v>
      </c>
      <c r="D4" s="814"/>
      <c r="E4" s="814"/>
      <c r="F4" s="814"/>
      <c r="I4" s="9" t="s">
        <v>4</v>
      </c>
      <c r="J4" s="72"/>
    </row>
    <row r="6" spans="1:20" s="8" customFormat="1" ht="15.75" x14ac:dyDescent="0.25">
      <c r="A6" s="812" t="s">
        <v>1</v>
      </c>
      <c r="B6" s="813"/>
      <c r="C6" s="813"/>
      <c r="D6" s="813"/>
      <c r="E6" s="813"/>
      <c r="F6" s="813"/>
      <c r="G6" s="813"/>
      <c r="H6" s="813"/>
      <c r="I6" s="813"/>
      <c r="J6" s="813"/>
      <c r="K6" s="813"/>
      <c r="L6" s="813"/>
      <c r="M6" s="813"/>
      <c r="N6" s="813"/>
      <c r="O6" s="813"/>
      <c r="P6" s="813"/>
      <c r="Q6" s="813"/>
    </row>
    <row r="8" spans="1:20" ht="14.25" customHeight="1" x14ac:dyDescent="0.2">
      <c r="A8" s="69">
        <v>1</v>
      </c>
      <c r="B8" s="815" t="s">
        <v>99</v>
      </c>
      <c r="C8" s="815"/>
      <c r="D8" s="815"/>
      <c r="E8" s="815"/>
      <c r="F8" s="815"/>
      <c r="G8" s="815"/>
      <c r="H8" s="815"/>
      <c r="I8" s="815"/>
      <c r="J8" s="815"/>
      <c r="K8" s="815"/>
      <c r="L8" s="815"/>
      <c r="M8" s="815"/>
      <c r="N8" s="815"/>
      <c r="O8" s="815"/>
      <c r="P8" s="815"/>
      <c r="Q8" s="815"/>
    </row>
    <row r="9" spans="1:20" s="8" customFormat="1" ht="60" customHeight="1" x14ac:dyDescent="0.25">
      <c r="A9" s="73">
        <v>2</v>
      </c>
      <c r="B9" s="816" t="s">
        <v>349</v>
      </c>
      <c r="C9" s="816"/>
      <c r="D9" s="816"/>
      <c r="E9" s="816"/>
      <c r="F9" s="816"/>
      <c r="G9" s="816"/>
      <c r="H9" s="816"/>
      <c r="I9" s="816"/>
      <c r="J9" s="816"/>
      <c r="K9" s="816"/>
      <c r="L9" s="816"/>
      <c r="M9" s="816"/>
      <c r="N9" s="816"/>
      <c r="O9" s="816"/>
      <c r="P9" s="816"/>
      <c r="Q9" s="816"/>
    </row>
    <row r="10" spans="1:20" s="8" customFormat="1" ht="15" x14ac:dyDescent="0.2">
      <c r="A10" s="2"/>
      <c r="B10" s="2"/>
      <c r="C10" s="2"/>
      <c r="D10" s="2"/>
      <c r="E10" s="2"/>
      <c r="F10" s="2"/>
      <c r="G10" s="2"/>
      <c r="H10" s="2"/>
      <c r="I10" s="2"/>
      <c r="J10" s="2"/>
      <c r="K10" s="2"/>
      <c r="L10" s="2"/>
      <c r="M10" s="2"/>
      <c r="N10" s="2"/>
      <c r="O10" s="2"/>
      <c r="P10" s="2"/>
      <c r="Q10" s="2"/>
    </row>
    <row r="11" spans="1:20" s="8" customFormat="1" ht="15.75" x14ac:dyDescent="0.25">
      <c r="A11" s="817" t="s">
        <v>2</v>
      </c>
      <c r="B11" s="818"/>
      <c r="C11" s="818"/>
      <c r="D11" s="818"/>
      <c r="E11" s="818"/>
      <c r="F11" s="818"/>
      <c r="G11" s="818"/>
      <c r="H11" s="818"/>
      <c r="I11" s="818"/>
      <c r="J11" s="818"/>
      <c r="K11" s="818"/>
      <c r="L11" s="818"/>
      <c r="M11" s="818"/>
      <c r="N11" s="818"/>
      <c r="O11" s="818"/>
      <c r="P11" s="818"/>
      <c r="Q11" s="818"/>
    </row>
    <row r="12" spans="1:20" s="8" customFormat="1" ht="15.75" customHeight="1" x14ac:dyDescent="0.2">
      <c r="A12" s="1"/>
      <c r="B12" s="2"/>
      <c r="C12" s="2"/>
      <c r="D12" s="2"/>
      <c r="E12" s="2"/>
      <c r="F12" s="2"/>
      <c r="G12" s="2"/>
      <c r="H12" s="2"/>
      <c r="I12" s="2"/>
      <c r="J12" s="2"/>
      <c r="K12" s="2"/>
      <c r="L12" s="2"/>
      <c r="M12" s="2"/>
      <c r="N12" s="2"/>
      <c r="O12" s="2"/>
      <c r="P12" s="2"/>
      <c r="Q12" s="2"/>
    </row>
    <row r="13" spans="1:20" s="291" customFormat="1" ht="18" x14ac:dyDescent="0.25">
      <c r="B13" s="292" t="s">
        <v>357</v>
      </c>
      <c r="C13" s="293"/>
      <c r="D13" s="293"/>
      <c r="E13" s="293"/>
      <c r="F13" s="293"/>
      <c r="G13" s="293"/>
      <c r="H13" s="293"/>
      <c r="I13" s="293"/>
      <c r="J13" s="293"/>
      <c r="K13" s="293"/>
      <c r="L13" s="293"/>
      <c r="M13" s="293"/>
      <c r="N13" s="293"/>
      <c r="O13" s="293"/>
      <c r="P13" s="293"/>
      <c r="Q13" s="293"/>
    </row>
    <row r="14" spans="1:20" s="291" customFormat="1" ht="18" x14ac:dyDescent="0.25">
      <c r="B14" s="292" t="s">
        <v>358</v>
      </c>
      <c r="C14" s="293"/>
      <c r="D14" s="293"/>
      <c r="E14" s="293"/>
      <c r="F14" s="293"/>
      <c r="G14" s="293"/>
      <c r="H14" s="293"/>
      <c r="I14" s="293"/>
      <c r="J14" s="293"/>
      <c r="K14" s="293"/>
      <c r="L14" s="293"/>
      <c r="M14" s="293"/>
      <c r="N14" s="293"/>
      <c r="O14" s="293"/>
      <c r="P14" s="293"/>
      <c r="Q14" s="293"/>
    </row>
    <row r="15" spans="1:20" s="291" customFormat="1" ht="18" x14ac:dyDescent="0.25">
      <c r="B15" s="294" t="s">
        <v>359</v>
      </c>
      <c r="C15" s="293"/>
      <c r="D15" s="293"/>
      <c r="E15" s="293"/>
      <c r="F15" s="293"/>
      <c r="G15" s="293"/>
      <c r="H15" s="293"/>
      <c r="I15" s="293"/>
      <c r="J15" s="293"/>
      <c r="K15" s="293"/>
      <c r="L15" s="293"/>
      <c r="M15" s="293"/>
      <c r="N15" s="293"/>
      <c r="O15" s="293"/>
      <c r="P15" s="293"/>
      <c r="Q15" s="293"/>
    </row>
    <row r="16" spans="1:20" s="291" customFormat="1" ht="18" x14ac:dyDescent="0.25">
      <c r="B16" s="292" t="s">
        <v>114</v>
      </c>
    </row>
  </sheetData>
  <sheetProtection sheet="1" objects="1" scenarios="1" selectLockedCells="1"/>
  <protectedRanges>
    <protectedRange sqref="J4" name="Contract"/>
    <protectedRange sqref="D4" name="Provider Name"/>
  </protectedRanges>
  <mergeCells count="8">
    <mergeCell ref="B8:Q8"/>
    <mergeCell ref="B9:Q9"/>
    <mergeCell ref="A11:Q11"/>
    <mergeCell ref="R2:T2"/>
    <mergeCell ref="A6:Q6"/>
    <mergeCell ref="A2:Q2"/>
    <mergeCell ref="A1:Q1"/>
    <mergeCell ref="D4:F4"/>
  </mergeCells>
  <hyperlinks>
    <hyperlink ref="R2" location="'Agency Budget Summary'!A1" display="Click here to return to Agency Budget Summary Page" xr:uid="{00000000-0004-0000-0100-000000000000}"/>
    <hyperlink ref="R2:T2" location="'DCF-ODV Budget Summary'!A1" display="Click here to return to DCF-ODV Budget Summary Page" xr:uid="{00000000-0004-0000-0100-000001000000}"/>
  </hyperlinks>
  <pageMargins left="0.2" right="0.2" top="0.75" bottom="0.75" header="0.3" footer="0.3"/>
  <pageSetup scale="63" orientation="landscape"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ACF6B8"/>
    <pageSetUpPr fitToPage="1"/>
  </sheetPr>
  <dimension ref="A1:AO100"/>
  <sheetViews>
    <sheetView zoomScale="90" zoomScaleNormal="90" workbookViewId="0">
      <pane xSplit="5" ySplit="9" topLeftCell="F41" activePane="bottomRight" state="frozen"/>
      <selection activeCell="Q32" sqref="Q32"/>
      <selection pane="topRight" activeCell="Q32" sqref="Q32"/>
      <selection pane="bottomLeft" activeCell="Q32" sqref="Q32"/>
      <selection pane="bottomRight" activeCell="J51" sqref="J51"/>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2" style="487" bestFit="1" customWidth="1"/>
    <col min="29" max="16384" width="9.140625" style="487"/>
  </cols>
  <sheetData>
    <row r="1" spans="1:41" s="492" customFormat="1" ht="18" customHeight="1" x14ac:dyDescent="0.35">
      <c r="A1" s="949" t="s">
        <v>0</v>
      </c>
      <c r="B1" s="949"/>
      <c r="C1" s="949"/>
      <c r="D1" s="949"/>
      <c r="E1" s="949"/>
      <c r="F1" s="949"/>
      <c r="G1" s="949"/>
      <c r="H1" s="949"/>
      <c r="I1" s="949"/>
      <c r="J1" s="949"/>
      <c r="K1" s="949"/>
      <c r="L1" s="949"/>
      <c r="M1" s="949"/>
      <c r="N1" s="949"/>
      <c r="O1" s="949"/>
      <c r="P1" s="949"/>
      <c r="Q1" s="949"/>
      <c r="R1" s="949"/>
      <c r="S1" s="949"/>
      <c r="T1" s="949"/>
      <c r="U1" s="949"/>
      <c r="X1" s="605"/>
      <c r="Y1" s="606"/>
    </row>
    <row r="2" spans="1:41" s="492" customFormat="1" ht="18" customHeight="1" x14ac:dyDescent="0.3">
      <c r="A2" s="825" t="s">
        <v>532</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284</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52.5" customHeight="1" x14ac:dyDescent="0.2">
      <c r="A8" s="609"/>
      <c r="B8" s="627" t="s">
        <v>274</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5.75" x14ac:dyDescent="0.25">
      <c r="A10" s="893" t="s">
        <v>27</v>
      </c>
      <c r="B10" s="641" t="s">
        <v>275</v>
      </c>
      <c r="C10" s="752">
        <v>800</v>
      </c>
      <c r="D10" s="735">
        <v>0</v>
      </c>
      <c r="E10" s="426">
        <f>C10-D10</f>
        <v>800</v>
      </c>
      <c r="F10" s="642">
        <v>0.05</v>
      </c>
      <c r="G10" s="643">
        <f>ROUND(E10*F10,2)</f>
        <v>40</v>
      </c>
      <c r="H10" s="642">
        <v>0.05</v>
      </c>
      <c r="I10" s="644">
        <f>ROUND(E10*H10,2)</f>
        <v>40</v>
      </c>
      <c r="J10" s="642">
        <v>0.05</v>
      </c>
      <c r="K10" s="644">
        <f>ROUND(G10*J10,2)</f>
        <v>2</v>
      </c>
      <c r="L10" s="642">
        <v>0.05</v>
      </c>
      <c r="M10" s="644">
        <f>ROUND(E10*L10,2)</f>
        <v>40</v>
      </c>
      <c r="N10" s="642">
        <v>0</v>
      </c>
      <c r="O10" s="644">
        <f>ROUND(E10*N10,2)</f>
        <v>0</v>
      </c>
      <c r="P10" s="428">
        <v>0.05</v>
      </c>
      <c r="Q10" s="644">
        <f>E10*P10</f>
        <v>40</v>
      </c>
      <c r="R10" s="428">
        <v>0</v>
      </c>
      <c r="S10" s="644">
        <f>ROUND(E10*R10,2)</f>
        <v>0</v>
      </c>
      <c r="T10" s="119">
        <f>F10+N10+H10+L10+R10</f>
        <v>0.15000000000000002</v>
      </c>
      <c r="U10" s="645">
        <f>M10+I10+O10+G10+S10+Q10+K10</f>
        <v>162</v>
      </c>
      <c r="V10" s="617"/>
      <c r="X10" s="736"/>
      <c r="Y10" s="762" t="s">
        <v>468</v>
      </c>
      <c r="Z10" s="763"/>
      <c r="AA10" s="756"/>
      <c r="AB10" s="764"/>
      <c r="AC10" s="739"/>
    </row>
    <row r="11" spans="1:41" s="618" customFormat="1" ht="12" customHeight="1" x14ac:dyDescent="0.25">
      <c r="A11" s="894"/>
      <c r="B11" s="641" t="s">
        <v>276</v>
      </c>
      <c r="C11" s="752">
        <v>1200</v>
      </c>
      <c r="D11" s="735">
        <v>0</v>
      </c>
      <c r="E11" s="426">
        <f>C11-D11</f>
        <v>1200</v>
      </c>
      <c r="F11" s="642">
        <v>0.5</v>
      </c>
      <c r="G11" s="643">
        <f>ROUND(E11*F11,2)</f>
        <v>600</v>
      </c>
      <c r="H11" s="642">
        <v>0</v>
      </c>
      <c r="I11" s="644">
        <f>ROUND(E11*H11,2)</f>
        <v>0</v>
      </c>
      <c r="J11" s="642">
        <v>0</v>
      </c>
      <c r="K11" s="644">
        <f>ROUND(G11*J11,2)</f>
        <v>0</v>
      </c>
      <c r="L11" s="642">
        <v>0.3</v>
      </c>
      <c r="M11" s="644">
        <f>ROUND(E11*L11,2)</f>
        <v>360</v>
      </c>
      <c r="N11" s="642">
        <v>0</v>
      </c>
      <c r="O11" s="644">
        <f>ROUND(E11*N11,2)</f>
        <v>0</v>
      </c>
      <c r="P11" s="428">
        <v>0</v>
      </c>
      <c r="Q11" s="644">
        <f>E11*P11</f>
        <v>0</v>
      </c>
      <c r="R11" s="428">
        <v>0</v>
      </c>
      <c r="S11" s="644">
        <f t="shared" ref="S11:S36" si="0">ROUND(E11*R11,2)</f>
        <v>0</v>
      </c>
      <c r="T11" s="119">
        <f>F11+N11+H11+L11+R11</f>
        <v>0.8</v>
      </c>
      <c r="U11" s="645">
        <f t="shared" ref="U11:U12" si="1">M11+I11+O11+G11+S11+Q11+K11</f>
        <v>960</v>
      </c>
      <c r="V11" s="617"/>
      <c r="X11" s="736"/>
      <c r="Y11" s="765" t="s">
        <v>234</v>
      </c>
      <c r="Z11" s="662" t="s">
        <v>46</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277</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309</v>
      </c>
      <c r="AA13" s="758"/>
      <c r="AB13" s="766"/>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662" t="s">
        <v>310</v>
      </c>
      <c r="AA14" s="758"/>
      <c r="AB14" s="766"/>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311</v>
      </c>
      <c r="AA15" s="758"/>
      <c r="AB15" s="766"/>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278</v>
      </c>
      <c r="AA16" s="758"/>
      <c r="AB16" s="766"/>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279</v>
      </c>
      <c r="AA17" s="758"/>
      <c r="AB17" s="766"/>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125</v>
      </c>
      <c r="AA18" s="758"/>
      <c r="AB18" s="766"/>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75" t="s">
        <v>416</v>
      </c>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t="s">
        <v>234</v>
      </c>
      <c r="Z20" s="775" t="s">
        <v>461</v>
      </c>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t="s">
        <v>234</v>
      </c>
      <c r="Z21" s="775" t="s">
        <v>462</v>
      </c>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808">
        <f t="shared" si="8"/>
        <v>0</v>
      </c>
      <c r="R32" s="647">
        <v>0</v>
      </c>
      <c r="S32" s="655">
        <f t="shared" si="0"/>
        <v>0</v>
      </c>
      <c r="T32" s="114">
        <f t="shared" si="9"/>
        <v>0</v>
      </c>
      <c r="U32" s="656">
        <f t="shared" si="10"/>
        <v>0</v>
      </c>
      <c r="V32" s="617"/>
      <c r="X32" s="736"/>
      <c r="Y32" s="767"/>
      <c r="Z32" s="768"/>
      <c r="AA32" s="757"/>
      <c r="AB32" s="766"/>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39"/>
    </row>
    <row r="37" spans="1:29" s="683" customFormat="1" ht="18.75" customHeight="1" thickBot="1" x14ac:dyDescent="0.3">
      <c r="A37" s="609"/>
      <c r="B37" s="675" t="s">
        <v>280</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698"/>
    </row>
    <row r="38" spans="1:29" s="618" customFormat="1" ht="35.1" customHeight="1" thickTop="1" thickBot="1" x14ac:dyDescent="0.25">
      <c r="A38" s="609"/>
      <c r="B38" s="627" t="s">
        <v>281</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693"/>
      <c r="Z38" s="694"/>
      <c r="AA38" s="694"/>
      <c r="AB38" s="772"/>
      <c r="AC38" s="739"/>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75" x14ac:dyDescent="0.2">
      <c r="A40" s="893" t="s">
        <v>27</v>
      </c>
      <c r="B40" s="641" t="s">
        <v>275</v>
      </c>
      <c r="C40" s="752">
        <v>800</v>
      </c>
      <c r="D40" s="735">
        <v>0</v>
      </c>
      <c r="E40" s="426">
        <f>C40-D40</f>
        <v>800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row>
    <row r="41" spans="1:29" s="618" customFormat="1" ht="12" customHeight="1" x14ac:dyDescent="0.2">
      <c r="A41" s="894"/>
      <c r="B41" s="641" t="s">
        <v>276</v>
      </c>
      <c r="C41" s="752">
        <v>1200</v>
      </c>
      <c r="D41" s="735">
        <v>0</v>
      </c>
      <c r="E41" s="426">
        <f>C41-D41</f>
        <v>1200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row>
    <row r="43" spans="1:29" s="618" customFormat="1" ht="12" customHeight="1" x14ac:dyDescent="0.2">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row>
    <row r="44" spans="1:29" s="618" customFormat="1" ht="12" customHeight="1" x14ac:dyDescent="0.2">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Z44" s="753"/>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Z45" s="754"/>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Z46" s="754"/>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30"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30"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30" s="683" customFormat="1" ht="18.75" customHeight="1" thickBot="1" x14ac:dyDescent="0.25">
      <c r="A67" s="609"/>
      <c r="B67" s="675" t="s">
        <v>282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30"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30" s="683" customFormat="1" ht="18.75" customHeight="1" thickTop="1" thickBot="1" x14ac:dyDescent="0.25">
      <c r="A69" s="609"/>
      <c r="B69" s="700" t="s">
        <v>283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30"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row r="71" spans="1:30" s="609" customFormat="1" ht="12.75" x14ac:dyDescent="0.2">
      <c r="A71" s="703"/>
      <c r="E71" s="703"/>
      <c r="F71" s="703"/>
      <c r="G71" s="703"/>
      <c r="H71" s="703"/>
      <c r="I71" s="703"/>
      <c r="J71" s="703"/>
      <c r="K71" s="703"/>
      <c r="L71" s="703"/>
      <c r="M71" s="703"/>
      <c r="N71" s="703"/>
      <c r="O71" s="703"/>
      <c r="P71" s="703"/>
      <c r="Q71" s="703"/>
      <c r="R71" s="703"/>
      <c r="S71" s="703"/>
      <c r="T71" s="705"/>
      <c r="U71" s="705"/>
      <c r="V71" s="703"/>
      <c r="W71" s="703"/>
      <c r="X71" s="706"/>
      <c r="Y71" s="707"/>
      <c r="Z71" s="703"/>
      <c r="AA71" s="703"/>
      <c r="AB71" s="703"/>
      <c r="AC71" s="703"/>
      <c r="AD71" s="703"/>
    </row>
    <row r="72" spans="1:30" ht="15.75" x14ac:dyDescent="0.25">
      <c r="A72" s="488"/>
      <c r="B72" s="804" t="s">
        <v>47</v>
      </c>
      <c r="C72" s="488"/>
      <c r="D72" s="488"/>
      <c r="E72" s="488"/>
      <c r="F72" s="488"/>
      <c r="G72" s="488"/>
      <c r="H72" s="488"/>
      <c r="I72" s="488"/>
      <c r="J72" s="488"/>
      <c r="K72" s="488"/>
      <c r="L72" s="488"/>
      <c r="M72" s="488"/>
      <c r="N72" s="488"/>
      <c r="O72" s="488"/>
      <c r="P72" s="488"/>
      <c r="Q72" s="488"/>
      <c r="R72" s="488"/>
      <c r="S72" s="488"/>
      <c r="T72" s="488"/>
      <c r="U72" s="488"/>
      <c r="V72" s="488"/>
      <c r="W72" s="488"/>
      <c r="X72" s="487"/>
      <c r="Y72" s="487"/>
    </row>
    <row r="73" spans="1:30" x14ac:dyDescent="0.2">
      <c r="A73" s="488"/>
      <c r="B73" s="805" t="s">
        <v>48</v>
      </c>
      <c r="C73" s="488"/>
      <c r="D73" s="488"/>
      <c r="E73" s="488"/>
      <c r="F73" s="488"/>
      <c r="G73" s="488"/>
      <c r="H73" s="488"/>
      <c r="I73" s="488"/>
      <c r="J73" s="488"/>
      <c r="K73" s="488"/>
      <c r="L73" s="488"/>
      <c r="M73" s="488"/>
      <c r="N73" s="488"/>
      <c r="O73" s="488"/>
      <c r="P73" s="488"/>
      <c r="Q73" s="488"/>
      <c r="R73" s="488"/>
      <c r="S73" s="488"/>
      <c r="T73" s="488"/>
      <c r="U73" s="488"/>
      <c r="V73" s="488"/>
      <c r="W73" s="488"/>
      <c r="X73" s="487"/>
      <c r="Y73" s="487"/>
    </row>
    <row r="74" spans="1:30" x14ac:dyDescent="0.2">
      <c r="A74" s="488"/>
      <c r="B74" s="805" t="s">
        <v>49</v>
      </c>
      <c r="C74" s="488"/>
      <c r="D74" s="488"/>
      <c r="E74" s="488"/>
      <c r="F74" s="488"/>
      <c r="G74" s="488"/>
      <c r="H74" s="488"/>
      <c r="I74" s="488"/>
      <c r="J74" s="488"/>
      <c r="K74" s="488"/>
      <c r="L74" s="488"/>
      <c r="M74" s="488"/>
      <c r="N74" s="488"/>
      <c r="O74" s="488"/>
      <c r="P74" s="488"/>
      <c r="Q74" s="488"/>
      <c r="R74" s="488"/>
      <c r="S74" s="488"/>
      <c r="T74" s="488"/>
      <c r="U74" s="488"/>
      <c r="V74" s="488"/>
      <c r="W74" s="488"/>
      <c r="X74" s="487"/>
      <c r="Y74" s="487"/>
    </row>
    <row r="75" spans="1:30" x14ac:dyDescent="0.2">
      <c r="A75" s="488"/>
      <c r="B75" s="805"/>
      <c r="C75" s="488"/>
      <c r="D75" s="488"/>
      <c r="E75" s="488"/>
      <c r="F75" s="488"/>
      <c r="G75" s="488"/>
      <c r="H75" s="488"/>
      <c r="I75" s="488"/>
      <c r="J75" s="488"/>
      <c r="K75" s="488"/>
      <c r="L75" s="488"/>
      <c r="M75" s="488"/>
      <c r="N75" s="488"/>
      <c r="O75" s="488"/>
      <c r="P75" s="488"/>
      <c r="Q75" s="488"/>
      <c r="R75" s="488"/>
      <c r="S75" s="488"/>
      <c r="T75" s="488"/>
      <c r="U75" s="488"/>
      <c r="V75" s="488"/>
      <c r="W75" s="488"/>
      <c r="X75" s="487"/>
      <c r="Y75" s="487"/>
    </row>
    <row r="76" spans="1:30" ht="15.75" x14ac:dyDescent="0.25">
      <c r="A76" s="488"/>
      <c r="B76" s="715" t="s">
        <v>17</v>
      </c>
      <c r="C76" s="488"/>
      <c r="D76" s="488"/>
      <c r="E76" s="488"/>
      <c r="F76" s="488"/>
      <c r="G76" s="488"/>
      <c r="H76" s="488"/>
      <c r="I76" s="488"/>
      <c r="J76" s="488"/>
      <c r="K76" s="488"/>
      <c r="L76" s="488"/>
      <c r="M76" s="488"/>
      <c r="N76" s="488"/>
      <c r="O76" s="488"/>
      <c r="P76" s="488"/>
      <c r="Q76" s="488"/>
      <c r="R76" s="488"/>
      <c r="S76" s="488"/>
      <c r="T76" s="488"/>
      <c r="U76" s="488"/>
      <c r="V76" s="488"/>
      <c r="W76" s="488"/>
      <c r="X76" s="487"/>
      <c r="Y76" s="487"/>
    </row>
    <row r="77" spans="1:30" x14ac:dyDescent="0.2">
      <c r="A77" s="488"/>
      <c r="B77" s="488" t="s">
        <v>18</v>
      </c>
      <c r="C77" s="488"/>
      <c r="D77" s="488"/>
      <c r="E77" s="488"/>
      <c r="F77" s="488"/>
      <c r="G77" s="488"/>
      <c r="H77" s="488"/>
      <c r="I77" s="488"/>
      <c r="J77" s="488"/>
      <c r="K77" s="488"/>
      <c r="L77" s="488"/>
      <c r="M77" s="488"/>
      <c r="N77" s="488"/>
      <c r="O77" s="488"/>
      <c r="P77" s="488"/>
      <c r="Q77" s="488"/>
      <c r="R77" s="488"/>
      <c r="S77" s="488"/>
      <c r="T77" s="488"/>
      <c r="U77" s="488"/>
      <c r="V77" s="488"/>
      <c r="W77" s="488"/>
      <c r="X77" s="487"/>
      <c r="Y77" s="487"/>
    </row>
    <row r="78" spans="1:30" ht="15.75" x14ac:dyDescent="0.25">
      <c r="A78" s="720"/>
      <c r="B78" s="488"/>
      <c r="C78" s="488"/>
      <c r="D78" s="488"/>
      <c r="E78" s="488"/>
      <c r="F78" s="488"/>
      <c r="G78" s="488"/>
      <c r="H78" s="488"/>
      <c r="I78" s="488"/>
      <c r="J78" s="488"/>
      <c r="K78" s="488"/>
      <c r="L78" s="488"/>
      <c r="M78" s="488"/>
      <c r="N78" s="488"/>
      <c r="O78" s="488"/>
      <c r="P78" s="488"/>
      <c r="Q78" s="488"/>
      <c r="R78" s="488"/>
      <c r="S78" s="488"/>
      <c r="T78" s="488"/>
      <c r="U78" s="488"/>
      <c r="V78" s="488"/>
      <c r="W78" s="488"/>
      <c r="X78" s="487"/>
      <c r="Y78" s="487"/>
    </row>
    <row r="79" spans="1:30" ht="15.75" x14ac:dyDescent="0.25">
      <c r="A79" s="720"/>
      <c r="B79" s="805" t="s">
        <v>50</v>
      </c>
      <c r="D79" s="488"/>
      <c r="F79" s="488">
        <v>445</v>
      </c>
      <c r="H79" s="488"/>
      <c r="J79" s="488"/>
      <c r="L79" s="488"/>
      <c r="N79" s="805"/>
      <c r="O79" s="488"/>
      <c r="P79" s="488"/>
      <c r="Q79" s="488"/>
      <c r="R79" s="488"/>
      <c r="S79" s="488"/>
      <c r="T79" s="488"/>
      <c r="U79" s="488"/>
      <c r="V79" s="488"/>
      <c r="W79" s="488"/>
      <c r="X79" s="487"/>
      <c r="Y79" s="487"/>
    </row>
    <row r="80" spans="1:30" ht="15.75" x14ac:dyDescent="0.25">
      <c r="A80" s="720"/>
      <c r="B80" s="805" t="s">
        <v>51</v>
      </c>
      <c r="D80" s="488"/>
      <c r="F80" s="488">
        <v>144</v>
      </c>
      <c r="G80" s="488"/>
      <c r="H80" s="488"/>
      <c r="I80" s="488"/>
      <c r="J80" s="488"/>
      <c r="K80" s="488"/>
      <c r="L80" s="488"/>
      <c r="M80" s="488"/>
      <c r="N80" s="805"/>
      <c r="O80" s="488"/>
      <c r="P80" s="488"/>
      <c r="Q80" s="488"/>
      <c r="R80" s="488"/>
      <c r="S80" s="488"/>
      <c r="T80" s="488"/>
      <c r="U80" s="488"/>
      <c r="V80" s="488"/>
      <c r="W80" s="488"/>
      <c r="X80" s="487"/>
      <c r="Y80" s="487"/>
    </row>
    <row r="81" spans="1:25" ht="16.5" thickBot="1" x14ac:dyDescent="0.3">
      <c r="A81" s="720"/>
      <c r="B81" s="805" t="s">
        <v>52</v>
      </c>
      <c r="D81" s="488"/>
      <c r="F81" s="488">
        <v>198</v>
      </c>
      <c r="G81" s="488"/>
      <c r="H81" s="488"/>
      <c r="I81" s="488"/>
      <c r="J81" s="488"/>
      <c r="K81" s="488"/>
      <c r="L81" s="488"/>
      <c r="M81" s="488"/>
      <c r="N81" s="805"/>
      <c r="O81" s="488"/>
      <c r="P81" s="488"/>
      <c r="Q81" s="488"/>
      <c r="R81" s="488"/>
      <c r="S81" s="488"/>
      <c r="T81" s="488"/>
      <c r="U81" s="488"/>
      <c r="V81" s="488"/>
      <c r="W81" s="488"/>
      <c r="X81" s="487"/>
      <c r="Y81" s="487"/>
    </row>
    <row r="82" spans="1:25" ht="15.75" x14ac:dyDescent="0.25">
      <c r="A82" s="720"/>
      <c r="B82" s="805" t="s">
        <v>53</v>
      </c>
      <c r="D82" s="488"/>
      <c r="F82" s="806">
        <f>SUM(F79:F81)</f>
        <v>787</v>
      </c>
      <c r="G82" s="488"/>
      <c r="H82" s="488"/>
      <c r="I82" s="488"/>
      <c r="J82" s="488"/>
      <c r="K82" s="488"/>
      <c r="L82" s="488"/>
      <c r="M82" s="488"/>
      <c r="N82" s="805"/>
      <c r="O82" s="488"/>
      <c r="P82" s="488"/>
      <c r="Q82" s="488"/>
      <c r="R82" s="488"/>
      <c r="S82" s="488"/>
      <c r="T82" s="488"/>
      <c r="U82" s="488"/>
      <c r="V82" s="488"/>
      <c r="W82" s="488"/>
      <c r="X82" s="487"/>
      <c r="Y82" s="487"/>
    </row>
    <row r="83" spans="1:25" ht="15.75" x14ac:dyDescent="0.25">
      <c r="A83" s="720"/>
      <c r="B83" s="805"/>
      <c r="C83" s="488"/>
      <c r="D83" s="488"/>
      <c r="E83" s="488"/>
      <c r="F83" s="488"/>
      <c r="G83" s="488"/>
      <c r="H83" s="488"/>
      <c r="I83" s="488"/>
      <c r="J83" s="488"/>
      <c r="K83" s="488"/>
      <c r="L83" s="488"/>
      <c r="M83" s="488"/>
      <c r="N83" s="805"/>
      <c r="O83" s="488"/>
      <c r="P83" s="488"/>
      <c r="Q83" s="488"/>
      <c r="R83" s="488"/>
      <c r="S83" s="488"/>
      <c r="T83" s="488"/>
      <c r="U83" s="488"/>
      <c r="V83" s="488"/>
      <c r="W83" s="488"/>
      <c r="X83" s="487"/>
      <c r="Y83" s="487"/>
    </row>
    <row r="84" spans="1:25" ht="15.75" x14ac:dyDescent="0.25">
      <c r="A84" s="720"/>
      <c r="B84" s="805" t="s">
        <v>59</v>
      </c>
      <c r="C84" s="488"/>
      <c r="D84" s="488"/>
      <c r="E84" s="488"/>
      <c r="F84" s="488"/>
      <c r="G84" s="488"/>
      <c r="H84" s="488"/>
      <c r="I84" s="488"/>
      <c r="J84" s="488"/>
      <c r="K84" s="488"/>
      <c r="L84" s="488"/>
      <c r="M84" s="488"/>
      <c r="N84" s="805"/>
      <c r="O84" s="488"/>
      <c r="P84" s="488"/>
      <c r="Q84" s="488"/>
      <c r="R84" s="488"/>
      <c r="S84" s="488"/>
      <c r="T84" s="488"/>
      <c r="U84" s="488"/>
      <c r="V84" s="488"/>
      <c r="W84" s="488"/>
      <c r="X84" s="487"/>
      <c r="Y84" s="487"/>
    </row>
    <row r="85" spans="1:25" ht="15.75" x14ac:dyDescent="0.25">
      <c r="A85" s="720"/>
      <c r="B85" s="805"/>
      <c r="C85" s="488" t="s">
        <v>54</v>
      </c>
      <c r="D85" s="488"/>
      <c r="E85" s="488"/>
      <c r="F85" s="488"/>
      <c r="G85" s="488"/>
      <c r="H85" s="488"/>
      <c r="I85" s="488"/>
      <c r="J85" s="488"/>
      <c r="K85" s="488"/>
      <c r="L85" s="488"/>
      <c r="M85" s="488"/>
      <c r="N85" s="805"/>
      <c r="O85" s="488"/>
      <c r="P85" s="488"/>
      <c r="Q85" s="488"/>
      <c r="R85" s="488"/>
      <c r="S85" s="488"/>
      <c r="T85" s="488"/>
      <c r="U85" s="488"/>
      <c r="V85" s="488"/>
      <c r="W85" s="488"/>
      <c r="X85" s="487"/>
      <c r="Y85" s="487"/>
    </row>
    <row r="86" spans="1:25" ht="15.75" x14ac:dyDescent="0.25">
      <c r="A86" s="720"/>
      <c r="B86" s="805"/>
      <c r="C86" s="488" t="s">
        <v>55</v>
      </c>
      <c r="D86" s="488"/>
      <c r="E86" s="488"/>
      <c r="F86" s="488"/>
      <c r="G86" s="488"/>
      <c r="H86" s="488"/>
      <c r="I86" s="488"/>
      <c r="J86" s="488"/>
      <c r="K86" s="488"/>
      <c r="L86" s="488"/>
      <c r="M86" s="488"/>
      <c r="N86" s="805"/>
      <c r="O86" s="488"/>
      <c r="P86" s="488"/>
      <c r="Q86" s="488"/>
      <c r="R86" s="488"/>
      <c r="S86" s="488"/>
      <c r="T86" s="488"/>
      <c r="U86" s="488"/>
      <c r="V86" s="488"/>
      <c r="W86" s="488"/>
      <c r="X86" s="487"/>
      <c r="Y86" s="487"/>
    </row>
    <row r="87" spans="1:25" ht="15.75" x14ac:dyDescent="0.25">
      <c r="A87" s="720"/>
      <c r="B87" s="805"/>
      <c r="C87" s="488" t="s">
        <v>56</v>
      </c>
      <c r="D87" s="488"/>
      <c r="E87" s="488"/>
      <c r="F87" s="488"/>
      <c r="G87" s="488"/>
      <c r="H87" s="488"/>
      <c r="I87" s="488"/>
      <c r="J87" s="488"/>
      <c r="K87" s="488"/>
      <c r="L87" s="488"/>
      <c r="M87" s="488"/>
      <c r="N87" s="805"/>
      <c r="O87" s="488"/>
      <c r="P87" s="488"/>
      <c r="Q87" s="488"/>
      <c r="R87" s="488"/>
      <c r="S87" s="488"/>
      <c r="T87" s="488"/>
      <c r="U87" s="488"/>
      <c r="V87" s="488"/>
      <c r="W87" s="488"/>
      <c r="X87" s="487"/>
      <c r="Y87" s="487"/>
    </row>
    <row r="88" spans="1:25" ht="15.75" x14ac:dyDescent="0.25">
      <c r="A88" s="720"/>
      <c r="B88" s="805"/>
      <c r="C88" s="488"/>
      <c r="D88" s="488"/>
      <c r="E88" s="488"/>
      <c r="F88" s="488"/>
      <c r="G88" s="488"/>
      <c r="H88" s="488"/>
      <c r="I88" s="488"/>
      <c r="J88" s="488"/>
      <c r="K88" s="488"/>
      <c r="L88" s="488"/>
      <c r="M88" s="488"/>
      <c r="N88" s="805"/>
      <c r="O88" s="488"/>
      <c r="P88" s="488"/>
      <c r="Q88" s="488"/>
      <c r="R88" s="488"/>
      <c r="S88" s="488"/>
      <c r="T88" s="488"/>
      <c r="U88" s="488"/>
      <c r="V88" s="488"/>
      <c r="W88" s="488"/>
      <c r="X88" s="487"/>
      <c r="Y88" s="487"/>
    </row>
    <row r="89" spans="1:25" ht="15.75" x14ac:dyDescent="0.25">
      <c r="A89" s="720"/>
      <c r="B89" s="804" t="s">
        <v>60</v>
      </c>
      <c r="C89" s="488"/>
      <c r="D89" s="488"/>
      <c r="E89" s="488"/>
      <c r="F89" s="488"/>
      <c r="G89" s="488"/>
      <c r="H89" s="488"/>
      <c r="I89" s="488"/>
      <c r="J89" s="488"/>
      <c r="K89" s="488"/>
      <c r="L89" s="488"/>
      <c r="M89" s="488"/>
      <c r="N89" s="805"/>
      <c r="O89" s="488"/>
      <c r="P89" s="488"/>
      <c r="Q89" s="488"/>
      <c r="R89" s="488"/>
      <c r="S89" s="488"/>
      <c r="T89" s="488"/>
      <c r="U89" s="488"/>
      <c r="V89" s="488"/>
      <c r="W89" s="488"/>
      <c r="X89" s="487"/>
      <c r="Y89" s="487"/>
    </row>
    <row r="90" spans="1:25" ht="15.75" x14ac:dyDescent="0.25">
      <c r="A90" s="720"/>
      <c r="B90" s="805"/>
      <c r="C90" s="488"/>
      <c r="D90" s="488"/>
      <c r="E90" s="488"/>
      <c r="F90" s="488"/>
      <c r="G90" s="488"/>
      <c r="H90" s="488"/>
      <c r="I90" s="488"/>
      <c r="J90" s="488"/>
      <c r="K90" s="488"/>
      <c r="L90" s="488"/>
      <c r="M90" s="488"/>
      <c r="N90" s="805"/>
      <c r="O90" s="488"/>
      <c r="P90" s="488"/>
      <c r="Q90" s="488"/>
      <c r="R90" s="488"/>
      <c r="S90" s="488"/>
      <c r="T90" s="488"/>
      <c r="U90" s="488"/>
      <c r="V90" s="488"/>
      <c r="W90" s="488"/>
      <c r="X90" s="487"/>
      <c r="Y90" s="487"/>
    </row>
    <row r="91" spans="1:25" ht="15.75" x14ac:dyDescent="0.25">
      <c r="A91" s="720"/>
      <c r="B91" s="805" t="s">
        <v>61</v>
      </c>
      <c r="C91" s="488" t="s">
        <v>407</v>
      </c>
      <c r="D91" s="488"/>
      <c r="E91" s="488"/>
      <c r="F91" s="488"/>
      <c r="G91" s="488"/>
      <c r="H91" s="488"/>
      <c r="I91" s="488"/>
      <c r="J91" s="488"/>
      <c r="K91" s="488"/>
      <c r="L91" s="488"/>
      <c r="M91" s="488"/>
      <c r="N91" s="805"/>
      <c r="O91" s="488"/>
      <c r="P91" s="488"/>
      <c r="Q91" s="488"/>
      <c r="R91" s="488"/>
      <c r="S91" s="488"/>
      <c r="T91" s="488"/>
      <c r="U91" s="488"/>
      <c r="V91" s="488"/>
      <c r="W91" s="488"/>
      <c r="X91" s="487"/>
      <c r="Y91" s="487"/>
    </row>
    <row r="92" spans="1:25" ht="15.75" x14ac:dyDescent="0.25">
      <c r="A92" s="720"/>
      <c r="B92" s="805"/>
      <c r="C92" s="488" t="s">
        <v>408</v>
      </c>
      <c r="D92" s="488"/>
      <c r="E92" s="488"/>
      <c r="F92" s="488"/>
      <c r="G92" s="488"/>
      <c r="H92" s="488"/>
      <c r="I92" s="488"/>
      <c r="J92" s="488"/>
      <c r="K92" s="488"/>
      <c r="L92" s="488"/>
      <c r="M92" s="488"/>
      <c r="N92" s="805"/>
      <c r="O92" s="488"/>
      <c r="P92" s="488"/>
      <c r="Q92" s="488"/>
      <c r="R92" s="488"/>
      <c r="S92" s="488"/>
      <c r="T92" s="488"/>
      <c r="U92" s="488"/>
      <c r="V92" s="488"/>
      <c r="W92" s="488"/>
      <c r="X92" s="487"/>
      <c r="Y92" s="487"/>
    </row>
    <row r="93" spans="1:25" ht="15.75" x14ac:dyDescent="0.25">
      <c r="A93" s="720"/>
      <c r="B93" s="805"/>
      <c r="C93" s="488"/>
      <c r="D93" s="488"/>
      <c r="E93" s="488"/>
      <c r="F93" s="488"/>
      <c r="G93" s="488"/>
      <c r="H93" s="488"/>
      <c r="I93" s="488"/>
      <c r="J93" s="488"/>
      <c r="K93" s="488"/>
      <c r="L93" s="488"/>
      <c r="M93" s="488"/>
      <c r="N93" s="805"/>
      <c r="O93" s="488"/>
      <c r="P93" s="488"/>
      <c r="Q93" s="488"/>
      <c r="R93" s="488"/>
      <c r="S93" s="720"/>
      <c r="T93" s="720"/>
      <c r="U93" s="720"/>
      <c r="V93" s="720"/>
      <c r="W93" s="720"/>
      <c r="X93" s="487"/>
      <c r="Y93" s="487"/>
    </row>
    <row r="94" spans="1:25" ht="15.75" x14ac:dyDescent="0.25">
      <c r="A94" s="720"/>
      <c r="B94" s="805" t="s">
        <v>57</v>
      </c>
      <c r="C94" s="488"/>
      <c r="D94" s="488"/>
      <c r="E94" s="488"/>
      <c r="F94" s="488"/>
      <c r="G94" s="488"/>
      <c r="H94" s="488"/>
      <c r="I94" s="488"/>
      <c r="J94" s="488"/>
      <c r="K94" s="488"/>
      <c r="L94" s="488"/>
      <c r="M94" s="488"/>
      <c r="N94" s="805"/>
      <c r="O94" s="488"/>
      <c r="P94" s="488"/>
      <c r="Q94" s="488"/>
      <c r="R94" s="488"/>
      <c r="S94" s="720"/>
      <c r="T94" s="720"/>
      <c r="U94" s="720"/>
      <c r="V94" s="720"/>
      <c r="W94" s="720"/>
      <c r="X94" s="487"/>
      <c r="Y94" s="487"/>
    </row>
    <row r="95" spans="1:25" ht="15.75" x14ac:dyDescent="0.25">
      <c r="A95" s="720"/>
      <c r="B95" s="805" t="s">
        <v>58</v>
      </c>
      <c r="C95" s="488"/>
      <c r="D95" s="488"/>
      <c r="E95" s="488"/>
      <c r="F95" s="488"/>
      <c r="G95" s="488"/>
      <c r="H95" s="488"/>
      <c r="I95" s="488"/>
      <c r="J95" s="488"/>
      <c r="K95" s="488"/>
      <c r="L95" s="488"/>
      <c r="M95" s="488"/>
      <c r="N95" s="805"/>
      <c r="O95" s="488"/>
      <c r="P95" s="488"/>
      <c r="S95" s="720"/>
      <c r="T95" s="720"/>
      <c r="U95" s="720"/>
      <c r="V95" s="720"/>
      <c r="W95" s="720"/>
      <c r="X95" s="487"/>
      <c r="Y95" s="487"/>
    </row>
    <row r="96" spans="1:25" ht="14.25" x14ac:dyDescent="0.2">
      <c r="T96" s="487"/>
      <c r="U96" s="487"/>
      <c r="X96" s="487"/>
      <c r="Y96" s="487"/>
    </row>
    <row r="97" s="487" customFormat="1" ht="14.25" x14ac:dyDescent="0.2"/>
    <row r="98" s="487" customFormat="1" ht="14.25" x14ac:dyDescent="0.2"/>
    <row r="99" s="487" customFormat="1" ht="14.25" x14ac:dyDescent="0.2"/>
    <row r="100" s="487" customFormat="1" ht="14.25" x14ac:dyDescent="0.2"/>
  </sheetData>
  <sheetProtection sheet="1" objects="1" scenarios="1" insertRows="0" selectLockedCells="1"/>
  <protectedRanges>
    <protectedRange sqref="Z11 B42:E64 B12:E34 Z26:Z29 Z14:Z18 Z22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N8:O8"/>
    <mergeCell ref="P8:Q8"/>
    <mergeCell ref="A1:U1"/>
    <mergeCell ref="A2:U2"/>
    <mergeCell ref="I4:L4"/>
    <mergeCell ref="J8:K8"/>
    <mergeCell ref="J38:K38"/>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s>
  <hyperlinks>
    <hyperlink ref="V4" location="'Agency Budget Summary'!A1" display="Click here to return to Agency Budget Summary Page" xr:uid="{00000000-0004-0000-1200-000000000000}"/>
    <hyperlink ref="V4:X4" location="'DCF-ODV Budget Summary'!A1" display="Click here to return to DCF-ODV Budget Summary Page" xr:uid="{00000000-0004-0000-1200-000001000000}"/>
    <hyperlink ref="Q4" location="'DCF-ODV Budget Summary'!A1" display="Click here to return to DCF-ODV Budget Summary Page" xr:uid="{00000000-0004-0000-1200-000002000000}"/>
  </hyperlinks>
  <pageMargins left="0.2" right="0.2" top="0.25" bottom="0.25" header="0.3" footer="0.3"/>
  <pageSetup scale="58" orientation="landscape" r:id="rId1"/>
  <colBreaks count="1" manualBreakCount="1">
    <brk id="21"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ACF6B8"/>
    <pageSetUpPr fitToPage="1"/>
  </sheetPr>
  <dimension ref="A1:U330"/>
  <sheetViews>
    <sheetView zoomScale="80" zoomScaleNormal="80" workbookViewId="0">
      <selection activeCell="F31" sqref="F31"/>
    </sheetView>
  </sheetViews>
  <sheetFormatPr defaultColWidth="9.140625" defaultRowHeight="14.25" x14ac:dyDescent="0.2"/>
  <cols>
    <col min="1" max="16384" width="9.140625" style="75"/>
  </cols>
  <sheetData>
    <row r="1" spans="1:21" ht="30" x14ac:dyDescent="0.4">
      <c r="A1" s="955" t="s">
        <v>0</v>
      </c>
      <c r="B1" s="955"/>
      <c r="C1" s="955"/>
      <c r="D1" s="955"/>
      <c r="E1" s="955"/>
      <c r="F1" s="955"/>
      <c r="G1" s="955"/>
      <c r="H1" s="955"/>
      <c r="I1" s="955"/>
      <c r="J1" s="955"/>
      <c r="K1" s="955"/>
      <c r="L1" s="955"/>
      <c r="M1" s="955"/>
      <c r="N1" s="955"/>
      <c r="O1" s="955"/>
      <c r="P1" s="955"/>
      <c r="Q1" s="955"/>
      <c r="R1" s="487"/>
      <c r="S1" s="487"/>
      <c r="T1" s="487"/>
    </row>
    <row r="2" spans="1:21" ht="33.75" customHeight="1" x14ac:dyDescent="0.25">
      <c r="A2" s="820" t="s">
        <v>533</v>
      </c>
      <c r="B2" s="820"/>
      <c r="C2" s="820"/>
      <c r="D2" s="820"/>
      <c r="E2" s="820"/>
      <c r="F2" s="820"/>
      <c r="G2" s="820"/>
      <c r="H2" s="820"/>
      <c r="I2" s="820"/>
      <c r="J2" s="820"/>
      <c r="K2" s="820"/>
      <c r="L2" s="820"/>
      <c r="M2" s="820"/>
      <c r="N2" s="820"/>
      <c r="O2" s="820"/>
      <c r="P2" s="820"/>
      <c r="Q2" s="820"/>
      <c r="R2" s="823" t="s">
        <v>106</v>
      </c>
      <c r="S2" s="823"/>
      <c r="T2" s="823"/>
      <c r="U2" s="95"/>
    </row>
    <row r="3" spans="1:21" x14ac:dyDescent="0.2">
      <c r="A3" s="487"/>
      <c r="B3" s="487"/>
      <c r="C3" s="487"/>
      <c r="D3" s="487"/>
      <c r="E3" s="487"/>
      <c r="F3" s="487"/>
      <c r="G3" s="487"/>
      <c r="H3" s="487"/>
      <c r="I3" s="487"/>
      <c r="J3" s="487"/>
      <c r="K3" s="487"/>
      <c r="L3" s="487"/>
      <c r="M3" s="487"/>
      <c r="N3" s="487"/>
      <c r="O3" s="487"/>
      <c r="P3" s="487"/>
      <c r="Q3" s="487"/>
      <c r="R3" s="487"/>
      <c r="S3" s="487"/>
      <c r="T3" s="487"/>
    </row>
    <row r="4" spans="1:21"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1" x14ac:dyDescent="0.2">
      <c r="A5" s="487"/>
      <c r="B5" s="487"/>
      <c r="C5" s="487"/>
      <c r="D5" s="487"/>
      <c r="E5" s="487"/>
      <c r="F5" s="487"/>
      <c r="G5" s="487"/>
      <c r="H5" s="487"/>
      <c r="I5" s="487"/>
      <c r="J5" s="487"/>
      <c r="K5" s="487"/>
      <c r="L5" s="487"/>
      <c r="M5" s="487"/>
      <c r="N5" s="487"/>
      <c r="O5" s="487"/>
      <c r="P5" s="487"/>
      <c r="Q5" s="487"/>
      <c r="R5" s="487"/>
      <c r="S5" s="487"/>
      <c r="T5" s="487"/>
    </row>
    <row r="6" spans="1:21" ht="60.75" customHeight="1" x14ac:dyDescent="0.2">
      <c r="A6" s="948" t="s">
        <v>409</v>
      </c>
      <c r="B6" s="948"/>
      <c r="C6" s="948"/>
      <c r="D6" s="948"/>
      <c r="E6" s="948"/>
      <c r="F6" s="948"/>
      <c r="G6" s="948"/>
      <c r="H6" s="948"/>
      <c r="I6" s="948"/>
      <c r="J6" s="948"/>
      <c r="K6" s="948"/>
      <c r="L6" s="948"/>
      <c r="M6" s="948"/>
      <c r="N6" s="948"/>
      <c r="O6" s="948"/>
      <c r="P6" s="948"/>
      <c r="Q6" s="948"/>
      <c r="R6" s="487"/>
      <c r="S6" s="487"/>
      <c r="T6" s="487"/>
    </row>
    <row r="8" spans="1:21" x14ac:dyDescent="0.2">
      <c r="A8" s="74"/>
      <c r="B8" s="74"/>
      <c r="C8" s="74"/>
      <c r="D8" s="74"/>
      <c r="E8" s="74"/>
      <c r="F8" s="74"/>
      <c r="G8" s="74"/>
      <c r="H8" s="74"/>
      <c r="I8" s="74"/>
      <c r="J8" s="74"/>
      <c r="K8" s="74"/>
      <c r="L8" s="74"/>
      <c r="M8" s="74"/>
      <c r="N8" s="74"/>
      <c r="O8" s="74"/>
      <c r="P8" s="74"/>
      <c r="Q8" s="74"/>
    </row>
    <row r="9" spans="1:21" x14ac:dyDescent="0.2">
      <c r="A9" s="74"/>
      <c r="B9" s="74"/>
      <c r="C9" s="74"/>
      <c r="D9" s="74"/>
      <c r="E9" s="74"/>
      <c r="F9" s="74"/>
      <c r="G9" s="74"/>
      <c r="H9" s="74"/>
      <c r="I9" s="74"/>
      <c r="J9" s="74"/>
      <c r="K9" s="74"/>
      <c r="L9" s="74"/>
      <c r="M9" s="74"/>
      <c r="N9" s="74"/>
      <c r="O9" s="74"/>
      <c r="P9" s="74"/>
      <c r="Q9" s="74"/>
    </row>
    <row r="10" spans="1:21" x14ac:dyDescent="0.2">
      <c r="A10" s="74"/>
      <c r="B10" s="74"/>
      <c r="C10" s="74"/>
      <c r="D10" s="74"/>
      <c r="E10" s="74"/>
      <c r="F10" s="74"/>
      <c r="G10" s="74"/>
      <c r="H10" s="74"/>
      <c r="I10" s="74"/>
      <c r="J10" s="74"/>
      <c r="K10" s="74"/>
      <c r="L10" s="74"/>
      <c r="M10" s="74"/>
      <c r="N10" s="74"/>
      <c r="O10" s="74"/>
      <c r="P10" s="74"/>
      <c r="Q10" s="74"/>
    </row>
    <row r="11" spans="1:21" x14ac:dyDescent="0.2">
      <c r="A11" s="74"/>
      <c r="B11" s="74"/>
      <c r="C11" s="74"/>
      <c r="D11" s="74"/>
      <c r="E11" s="74"/>
      <c r="F11" s="74"/>
      <c r="G11" s="74"/>
      <c r="H11" s="74"/>
      <c r="I11" s="74"/>
      <c r="J11" s="74"/>
      <c r="K11" s="74"/>
      <c r="L11" s="74"/>
      <c r="M11" s="74"/>
      <c r="N11" s="74"/>
      <c r="O11" s="74"/>
      <c r="P11" s="74"/>
      <c r="Q11" s="74"/>
    </row>
    <row r="12" spans="1:21" x14ac:dyDescent="0.2">
      <c r="A12" s="74"/>
      <c r="B12" s="74"/>
      <c r="C12" s="74"/>
      <c r="D12" s="74"/>
      <c r="E12" s="74"/>
      <c r="F12" s="74"/>
      <c r="G12" s="74"/>
      <c r="H12" s="74"/>
      <c r="I12" s="74"/>
      <c r="J12" s="74"/>
      <c r="K12" s="74"/>
      <c r="L12" s="74"/>
      <c r="M12" s="74"/>
      <c r="N12" s="74"/>
      <c r="O12" s="74"/>
      <c r="P12" s="74"/>
      <c r="Q12" s="74"/>
    </row>
    <row r="13" spans="1:21" x14ac:dyDescent="0.2">
      <c r="A13" s="74"/>
      <c r="B13" s="74"/>
      <c r="C13" s="74"/>
      <c r="D13" s="74"/>
      <c r="E13" s="74"/>
      <c r="F13" s="74"/>
      <c r="G13" s="74"/>
      <c r="H13" s="74"/>
      <c r="I13" s="74"/>
      <c r="J13" s="74"/>
      <c r="K13" s="74"/>
      <c r="L13" s="74"/>
      <c r="M13" s="74"/>
      <c r="N13" s="74"/>
      <c r="O13" s="74"/>
      <c r="P13" s="74"/>
      <c r="Q13" s="74"/>
    </row>
    <row r="14" spans="1:21" x14ac:dyDescent="0.2">
      <c r="A14" s="74"/>
      <c r="B14" s="74"/>
      <c r="C14" s="74"/>
      <c r="D14" s="74"/>
      <c r="E14" s="74"/>
      <c r="F14" s="74"/>
      <c r="G14" s="74"/>
      <c r="H14" s="74"/>
      <c r="I14" s="74"/>
      <c r="J14" s="74"/>
      <c r="K14" s="74"/>
      <c r="L14" s="74"/>
      <c r="M14" s="74"/>
      <c r="N14" s="74"/>
      <c r="O14" s="74"/>
      <c r="P14" s="74"/>
      <c r="Q14" s="74"/>
    </row>
    <row r="15" spans="1:21" x14ac:dyDescent="0.2">
      <c r="A15" s="74"/>
      <c r="B15" s="74"/>
      <c r="C15" s="74"/>
      <c r="D15" s="74"/>
      <c r="E15" s="74"/>
      <c r="F15" s="74"/>
      <c r="G15" s="74"/>
      <c r="H15" s="74"/>
      <c r="I15" s="74"/>
      <c r="J15" s="74"/>
      <c r="K15" s="74"/>
      <c r="L15" s="74"/>
      <c r="M15" s="74"/>
      <c r="N15" s="74"/>
      <c r="O15" s="74"/>
      <c r="P15" s="74"/>
      <c r="Q15" s="74"/>
    </row>
    <row r="16" spans="1:21"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1300-000000000000}"/>
    <hyperlink ref="R2:T2" location="'DCF-ODV Budget Summary'!A1" display="Click here to return to DCF-ODV Budget Summary Page" xr:uid="{00000000-0004-0000-1300-000001000000}"/>
  </hyperlinks>
  <pageMargins left="0.2" right="0.2" top="0.5" bottom="0.5" header="0.3" footer="0.3"/>
  <pageSetup scale="68" orientation="landscape" r:id="rId1"/>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99CC"/>
    <pageSetUpPr fitToPage="1"/>
  </sheetPr>
  <dimension ref="A1:AO70"/>
  <sheetViews>
    <sheetView zoomScale="90" zoomScaleNormal="90" workbookViewId="0">
      <pane xSplit="5" ySplit="9" topLeftCell="F41" activePane="bottomRight" state="frozen"/>
      <selection activeCell="M53" sqref="M53"/>
      <selection pane="topRight" activeCell="M53" sqref="M53"/>
      <selection pane="bottomLeft" activeCell="M53" sqref="M53"/>
      <selection pane="bottomRight" activeCell="C45" sqref="C45"/>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17.42578125" style="487" customWidth="1"/>
    <col min="29" max="16384" width="9.140625" style="487"/>
  </cols>
  <sheetData>
    <row r="1" spans="1:41" s="492" customFormat="1" ht="18" customHeight="1" x14ac:dyDescent="0.35">
      <c r="A1" s="898" t="s">
        <v>0</v>
      </c>
      <c r="B1" s="898"/>
      <c r="C1" s="898"/>
      <c r="D1" s="898"/>
      <c r="E1" s="898"/>
      <c r="F1" s="898"/>
      <c r="G1" s="898"/>
      <c r="H1" s="898"/>
      <c r="I1" s="898"/>
      <c r="J1" s="898"/>
      <c r="K1" s="898"/>
      <c r="L1" s="898"/>
      <c r="M1" s="898"/>
      <c r="N1" s="898"/>
      <c r="O1" s="898"/>
      <c r="P1" s="898"/>
      <c r="Q1" s="898"/>
      <c r="R1" s="898"/>
      <c r="S1" s="898"/>
      <c r="T1" s="898"/>
      <c r="U1" s="898"/>
      <c r="X1" s="605"/>
      <c r="Y1" s="606"/>
    </row>
    <row r="2" spans="1:41" s="492" customFormat="1" ht="18" customHeight="1" x14ac:dyDescent="0.3">
      <c r="A2" s="825" t="s">
        <v>534</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299</v>
      </c>
      <c r="C6" s="942"/>
      <c r="D6" s="942"/>
      <c r="E6" s="942"/>
      <c r="F6" s="942"/>
      <c r="G6" s="942"/>
      <c r="H6" s="942"/>
      <c r="I6" s="942"/>
      <c r="J6" s="943"/>
      <c r="K6" s="943"/>
      <c r="L6" s="942"/>
      <c r="M6" s="942"/>
      <c r="N6" s="942"/>
      <c r="O6" s="942"/>
      <c r="P6" s="944"/>
      <c r="Q6" s="944"/>
      <c r="R6" s="942"/>
      <c r="S6" s="942"/>
      <c r="T6" s="942"/>
      <c r="U6" s="945"/>
      <c r="V6" s="614"/>
      <c r="W6" s="614"/>
      <c r="X6" s="615"/>
      <c r="Y6" s="616"/>
      <c r="Z6" s="614"/>
      <c r="AA6" s="614"/>
      <c r="AB6" s="614"/>
      <c r="AC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22"/>
      <c r="W7" s="622"/>
      <c r="X7" s="623"/>
      <c r="Y7" s="624"/>
      <c r="Z7" s="622"/>
      <c r="AA7" s="622"/>
      <c r="AB7" s="622"/>
      <c r="AC7" s="625"/>
    </row>
    <row r="8" spans="1:41" s="618" customFormat="1" ht="49.5" customHeight="1" x14ac:dyDescent="0.2">
      <c r="A8" s="609"/>
      <c r="B8" s="627" t="s">
        <v>300</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Y8" s="727"/>
      <c r="Z8" s="728"/>
      <c r="AA8" s="728"/>
      <c r="AB8" s="728"/>
      <c r="AC8" s="728"/>
      <c r="AD8" s="728"/>
      <c r="AE8" s="728"/>
      <c r="AF8" s="728"/>
      <c r="AG8" s="728"/>
      <c r="AH8" s="728"/>
      <c r="AI8" s="728"/>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2.95" customHeight="1" x14ac:dyDescent="0.25">
      <c r="A10" s="893" t="s">
        <v>27</v>
      </c>
      <c r="B10" s="641" t="s">
        <v>293</v>
      </c>
      <c r="C10" s="752">
        <v>1850</v>
      </c>
      <c r="D10" s="735">
        <v>0</v>
      </c>
      <c r="E10" s="426">
        <f>C10-D10</f>
        <v>1850</v>
      </c>
      <c r="F10" s="642">
        <v>0.05</v>
      </c>
      <c r="G10" s="643">
        <f>ROUND(E10*F10,2)</f>
        <v>92.5</v>
      </c>
      <c r="H10" s="642">
        <v>0.05</v>
      </c>
      <c r="I10" s="644">
        <f>ROUND(E10*H10,2)</f>
        <v>92.5</v>
      </c>
      <c r="J10" s="642">
        <v>0.05</v>
      </c>
      <c r="K10" s="644">
        <f>ROUND(G10*J10,2)</f>
        <v>4.63</v>
      </c>
      <c r="L10" s="642">
        <v>0.05</v>
      </c>
      <c r="M10" s="644">
        <f>ROUND(E10*L10,2)</f>
        <v>92.5</v>
      </c>
      <c r="N10" s="642">
        <v>0</v>
      </c>
      <c r="O10" s="644">
        <f>ROUND(E10*N10,2)</f>
        <v>0</v>
      </c>
      <c r="P10" s="428">
        <v>0.05</v>
      </c>
      <c r="Q10" s="644">
        <f>E10*P10</f>
        <v>92.5</v>
      </c>
      <c r="R10" s="428">
        <v>0</v>
      </c>
      <c r="S10" s="644">
        <f>ROUND(E10*R10,2)</f>
        <v>0</v>
      </c>
      <c r="T10" s="119">
        <f>F10+N10+H10+L10+R10</f>
        <v>0.15000000000000002</v>
      </c>
      <c r="U10" s="645">
        <f>M10+I10+O10+G10+S10+Q10+K10</f>
        <v>374.63</v>
      </c>
      <c r="V10" s="617"/>
      <c r="X10" s="736"/>
      <c r="Y10" s="762" t="s">
        <v>469</v>
      </c>
      <c r="Z10" s="763"/>
      <c r="AA10" s="756"/>
      <c r="AB10" s="764"/>
      <c r="AC10" s="758"/>
    </row>
    <row r="11" spans="1:41" s="618" customFormat="1" ht="12.95" customHeight="1" x14ac:dyDescent="0.25">
      <c r="A11" s="894"/>
      <c r="B11" s="641" t="s">
        <v>294</v>
      </c>
      <c r="C11" s="752">
        <v>1200</v>
      </c>
      <c r="D11" s="735">
        <v>0</v>
      </c>
      <c r="E11" s="426">
        <f>C11-D11</f>
        <v>1200</v>
      </c>
      <c r="F11" s="642">
        <v>0.5</v>
      </c>
      <c r="G11" s="643">
        <f>ROUND(E11*F11,2)</f>
        <v>600</v>
      </c>
      <c r="H11" s="642">
        <v>0</v>
      </c>
      <c r="I11" s="644">
        <f>ROUND(E11*H11,2)</f>
        <v>0</v>
      </c>
      <c r="J11" s="642">
        <v>0</v>
      </c>
      <c r="K11" s="644">
        <f>ROUND(G11*J11,2)</f>
        <v>0</v>
      </c>
      <c r="L11" s="642">
        <v>0.3</v>
      </c>
      <c r="M11" s="644">
        <f>ROUND(E11*L11,2)</f>
        <v>360</v>
      </c>
      <c r="N11" s="642">
        <v>0</v>
      </c>
      <c r="O11" s="644">
        <f>ROUND(E11*N11,2)</f>
        <v>0</v>
      </c>
      <c r="P11" s="428">
        <v>0</v>
      </c>
      <c r="Q11" s="644">
        <f>E11*P11</f>
        <v>0</v>
      </c>
      <c r="R11" s="428">
        <v>0</v>
      </c>
      <c r="S11" s="644">
        <f t="shared" ref="S11:S36" si="0">ROUND(E11*R11,2)</f>
        <v>0</v>
      </c>
      <c r="T11" s="119">
        <f>F11+N11+H11+L11+R11</f>
        <v>0.8</v>
      </c>
      <c r="U11" s="645">
        <f t="shared" ref="U11:U12" si="1">M11+I11+O11+G11+S11+Q11+K11</f>
        <v>960</v>
      </c>
      <c r="V11" s="617"/>
      <c r="X11" s="736"/>
      <c r="Y11" s="765" t="s">
        <v>234</v>
      </c>
      <c r="Z11" s="662" t="s">
        <v>111</v>
      </c>
      <c r="AA11" s="757"/>
      <c r="AB11" s="766"/>
      <c r="AC11" s="758"/>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744" t="s">
        <v>112</v>
      </c>
      <c r="AA12" s="757"/>
      <c r="AB12" s="766"/>
      <c r="AC12" s="758"/>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296</v>
      </c>
      <c r="AA13" s="758"/>
      <c r="AB13" s="766"/>
      <c r="AC13" s="758"/>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744" t="s">
        <v>297</v>
      </c>
      <c r="AA14" s="758"/>
      <c r="AB14" s="766"/>
      <c r="AC14" s="758"/>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662" t="s">
        <v>295</v>
      </c>
      <c r="AA15" s="758"/>
      <c r="AB15" s="766"/>
      <c r="AC15" s="758"/>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298</v>
      </c>
      <c r="AA16" s="758"/>
      <c r="AB16" s="766"/>
      <c r="AC16" s="758"/>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744" t="s">
        <v>308</v>
      </c>
      <c r="AA17" s="758"/>
      <c r="AB17" s="766"/>
      <c r="AC17" s="758"/>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307</v>
      </c>
      <c r="AA18" s="758"/>
      <c r="AB18" s="766"/>
      <c r="AC18" s="758"/>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44" t="s">
        <v>124</v>
      </c>
      <c r="AA19" s="758"/>
      <c r="AB19" s="766"/>
      <c r="AC19" s="758"/>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c r="AA20" s="757"/>
      <c r="AB20" s="766"/>
      <c r="AC20" s="758"/>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c r="AA21" s="757"/>
      <c r="AB21" s="766"/>
      <c r="AC21" s="758"/>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c r="Z22" s="662"/>
      <c r="AA22" s="757"/>
      <c r="AB22" s="766"/>
      <c r="AC22" s="758"/>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c r="Z23" s="662"/>
      <c r="AA23" s="757"/>
      <c r="AB23" s="766"/>
      <c r="AC23" s="758"/>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c r="Z24" s="662"/>
      <c r="AA24" s="757"/>
      <c r="AB24" s="766"/>
      <c r="AC24" s="758"/>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c r="Z25" s="662"/>
      <c r="AA25" s="757"/>
      <c r="AB25" s="766"/>
      <c r="AC25" s="758"/>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c r="Z26" s="662"/>
      <c r="AA26" s="757"/>
      <c r="AB26" s="766"/>
      <c r="AC26" s="758"/>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Z27" s="662"/>
      <c r="AA27" s="757"/>
      <c r="AB27" s="766"/>
      <c r="AC27" s="758"/>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Z28" s="662"/>
      <c r="AA28" s="757"/>
      <c r="AB28" s="766"/>
      <c r="AC28" s="758"/>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67"/>
      <c r="Z29" s="662"/>
      <c r="AA29" s="757"/>
      <c r="AB29" s="766"/>
      <c r="AC29" s="758"/>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58"/>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68"/>
      <c r="AA31" s="757"/>
      <c r="AB31" s="766"/>
      <c r="AC31" s="758"/>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767"/>
      <c r="Z32" s="768"/>
      <c r="AA32" s="757"/>
      <c r="AB32" s="766"/>
      <c r="AC32" s="758"/>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67"/>
      <c r="Z33" s="768"/>
      <c r="AA33" s="757"/>
      <c r="AB33" s="766"/>
      <c r="AC33" s="758"/>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67"/>
      <c r="Z34" s="768"/>
      <c r="AA34" s="757"/>
      <c r="AB34" s="766"/>
      <c r="AC34" s="758"/>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67"/>
      <c r="Z35" s="768"/>
      <c r="AA35" s="757"/>
      <c r="AB35" s="766"/>
      <c r="AC35" s="758"/>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67"/>
      <c r="Z36" s="768"/>
      <c r="AA36" s="757"/>
      <c r="AB36" s="766"/>
      <c r="AC36" s="758"/>
    </row>
    <row r="37" spans="1:29" s="683" customFormat="1" ht="18.75" customHeight="1" thickBot="1" x14ac:dyDescent="0.3">
      <c r="A37" s="609"/>
      <c r="B37" s="675" t="s">
        <v>280</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69"/>
      <c r="Z37" s="770"/>
      <c r="AA37" s="759"/>
      <c r="AB37" s="771"/>
      <c r="AC37" s="803"/>
    </row>
    <row r="38" spans="1:29" s="618" customFormat="1" ht="35.1" customHeight="1" thickTop="1" thickBot="1" x14ac:dyDescent="0.25">
      <c r="A38" s="609"/>
      <c r="B38" s="627" t="s">
        <v>301</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693"/>
      <c r="Z38" s="694"/>
      <c r="AA38" s="694"/>
      <c r="AB38" s="772"/>
      <c r="AC38" s="758"/>
    </row>
    <row r="39" spans="1:29" s="640" customFormat="1" ht="12.75" x14ac:dyDescent="0.2">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51"/>
      <c r="Z39" s="751"/>
      <c r="AA39" s="751"/>
      <c r="AB39" s="751"/>
    </row>
    <row r="40" spans="1:29" s="618" customFormat="1" ht="12.95" customHeight="1" x14ac:dyDescent="0.2">
      <c r="A40" s="893" t="s">
        <v>27</v>
      </c>
      <c r="B40" s="641" t="s">
        <v>293</v>
      </c>
      <c r="C40" s="752">
        <v>1850</v>
      </c>
      <c r="D40" s="735">
        <v>0</v>
      </c>
      <c r="E40" s="426">
        <f>C40-D40</f>
        <v>1850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row>
    <row r="41" spans="1:29" s="618" customFormat="1" ht="12.95" customHeight="1" x14ac:dyDescent="0.2">
      <c r="A41" s="894"/>
      <c r="B41" s="641" t="s">
        <v>294</v>
      </c>
      <c r="C41" s="752">
        <v>1200</v>
      </c>
      <c r="D41" s="735">
        <v>0</v>
      </c>
      <c r="E41" s="426">
        <f>C41-D41</f>
        <v>1200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row>
    <row r="42" spans="1:29" s="618" customFormat="1" ht="12" customHeight="1" x14ac:dyDescent="0.2">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c r="Y42" s="753"/>
      <c r="Z42" s="753"/>
    </row>
    <row r="43" spans="1:29" s="618" customFormat="1" ht="12" customHeight="1" x14ac:dyDescent="0.25">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c r="Y43" s="754"/>
      <c r="Z43" s="753"/>
    </row>
    <row r="44" spans="1:29" s="618" customFormat="1" ht="12" customHeight="1" x14ac:dyDescent="0.25">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Y44" s="754"/>
      <c r="Z44" s="753"/>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Y45" s="753"/>
      <c r="Z45" s="754"/>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Y46" s="753"/>
      <c r="Z46" s="754"/>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Z47" s="754"/>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Z48" s="754"/>
    </row>
    <row r="49" spans="1:26"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Z49" s="754"/>
    </row>
    <row r="50" spans="1:26"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Z50" s="754"/>
    </row>
    <row r="51" spans="1:26"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Z51" s="754"/>
    </row>
    <row r="52" spans="1:26"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Z52" s="754"/>
    </row>
    <row r="53" spans="1:26"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Z53" s="754"/>
    </row>
    <row r="54" spans="1:26" s="618" customFormat="1" ht="12" customHeight="1" x14ac:dyDescent="0.2">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Z54" s="753"/>
    </row>
    <row r="55" spans="1:26" s="618" customFormat="1" ht="12" customHeight="1" x14ac:dyDescent="0.2">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Z55" s="753"/>
    </row>
    <row r="56" spans="1:26"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Z56" s="754"/>
    </row>
    <row r="57" spans="1:26"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Z57" s="754"/>
    </row>
    <row r="58" spans="1:26" s="618" customFormat="1" ht="12" customHeight="1" x14ac:dyDescent="0.2">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Z58" s="753"/>
    </row>
    <row r="59" spans="1:26"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Z59" s="754"/>
    </row>
    <row r="60" spans="1:26" s="618" customFormat="1" ht="12" customHeight="1" x14ac:dyDescent="0.2">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Z60" s="753"/>
    </row>
    <row r="61" spans="1:26" s="618" customFormat="1" ht="12" customHeight="1" x14ac:dyDescent="0.2">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Z61" s="753"/>
    </row>
    <row r="62" spans="1:26" s="618" customFormat="1" ht="12" customHeight="1" x14ac:dyDescent="0.2">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Z62" s="753"/>
    </row>
    <row r="63" spans="1:26" s="618" customFormat="1" ht="12" customHeight="1" x14ac:dyDescent="0.2">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3"/>
    </row>
    <row r="64" spans="1:26" s="618" customFormat="1" ht="12" customHeight="1" x14ac:dyDescent="0.2">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row>
    <row r="65" spans="1:28" s="618" customFormat="1" ht="12" customHeight="1" x14ac:dyDescent="0.2">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row>
    <row r="66" spans="1:28" s="618" customFormat="1" ht="12" customHeight="1" thickBot="1" x14ac:dyDescent="0.25">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row>
    <row r="67" spans="1:28" s="683" customFormat="1" ht="18.75" customHeight="1" thickBot="1" x14ac:dyDescent="0.25">
      <c r="A67" s="609"/>
      <c r="B67" s="675" t="s">
        <v>302</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row>
    <row r="68" spans="1:28" s="699" customFormat="1" ht="18.75" customHeight="1" thickTop="1" thickBot="1" x14ac:dyDescent="0.25">
      <c r="A68" s="609"/>
      <c r="B68" s="675"/>
      <c r="C68" s="745"/>
      <c r="D68" s="745"/>
      <c r="E68" s="676"/>
      <c r="F68" s="677"/>
      <c r="G68" s="678"/>
      <c r="H68" s="677"/>
      <c r="I68" s="678"/>
      <c r="J68" s="677"/>
      <c r="K68" s="678"/>
      <c r="L68" s="677"/>
      <c r="M68" s="678"/>
      <c r="N68" s="677"/>
      <c r="O68" s="678"/>
      <c r="P68" s="677"/>
      <c r="Q68" s="678"/>
      <c r="R68" s="677"/>
      <c r="S68" s="678"/>
      <c r="T68" s="677"/>
      <c r="U68" s="678"/>
      <c r="V68" s="698"/>
    </row>
    <row r="69" spans="1:28" s="683" customFormat="1" ht="18.75" customHeight="1" thickTop="1" thickBot="1" x14ac:dyDescent="0.25">
      <c r="A69" s="609"/>
      <c r="B69" s="700" t="s">
        <v>303</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row>
    <row r="70" spans="1:28" s="609" customFormat="1" ht="13.5" thickTop="1" x14ac:dyDescent="0.2">
      <c r="A70" s="703"/>
      <c r="E70" s="703"/>
      <c r="F70" s="703"/>
      <c r="G70" s="703"/>
      <c r="H70" s="703"/>
      <c r="I70" s="703"/>
      <c r="J70" s="703"/>
      <c r="K70" s="703"/>
      <c r="L70" s="703"/>
      <c r="M70" s="703"/>
      <c r="N70" s="703"/>
      <c r="O70" s="703"/>
      <c r="P70" s="703"/>
      <c r="Q70" s="703"/>
      <c r="R70" s="703"/>
      <c r="S70" s="703"/>
      <c r="T70" s="705"/>
      <c r="U70" s="705"/>
      <c r="V70" s="703"/>
      <c r="W70" s="703"/>
      <c r="X70" s="706"/>
      <c r="Y70" s="707"/>
      <c r="Z70" s="703"/>
      <c r="AA70" s="703"/>
      <c r="AB70" s="703"/>
    </row>
  </sheetData>
  <sheetProtection sheet="1" objects="1" scenarios="1" insertRows="0" selectLockedCells="1"/>
  <protectedRanges>
    <protectedRange sqref="Z11 B42:E64 Z15:Z16 Z22:Z29 B12:E34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400-000000000000}"/>
    <hyperlink ref="V4:X4" location="'DCF-ODV Budget Summary'!A1" display="Click here to return to DCF-ODV Budget Summary Page" xr:uid="{00000000-0004-0000-1400-000001000000}"/>
    <hyperlink ref="Q4" location="'DCF-ODV Budget Summary'!A1" display="Click here to return to DCF-ODV Budget Summary Page" xr:uid="{00000000-0004-0000-1400-000002000000}"/>
  </hyperlinks>
  <pageMargins left="0.2" right="0.2" top="0.25" bottom="0.25" header="0.3" footer="0.3"/>
  <pageSetup scale="58" orientation="landscape" r:id="rId1"/>
  <colBreaks count="1" manualBreakCount="1">
    <brk id="2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99CC"/>
    <pageSetUpPr fitToPage="1"/>
  </sheetPr>
  <dimension ref="A1:T252"/>
  <sheetViews>
    <sheetView zoomScale="80" zoomScaleNormal="80" workbookViewId="0">
      <selection activeCell="I15" sqref="I15"/>
    </sheetView>
  </sheetViews>
  <sheetFormatPr defaultColWidth="9.140625" defaultRowHeight="14.25" x14ac:dyDescent="0.2"/>
  <cols>
    <col min="1" max="19" width="9.140625" style="75"/>
    <col min="20" max="20" width="12" style="75" customWidth="1"/>
    <col min="21" max="16384" width="9.140625" style="75"/>
  </cols>
  <sheetData>
    <row r="1" spans="1:20" ht="30" x14ac:dyDescent="0.4">
      <c r="A1" s="956" t="s">
        <v>0</v>
      </c>
      <c r="B1" s="956"/>
      <c r="C1" s="956"/>
      <c r="D1" s="956"/>
      <c r="E1" s="956"/>
      <c r="F1" s="956"/>
      <c r="G1" s="956"/>
      <c r="H1" s="956"/>
      <c r="I1" s="956"/>
      <c r="J1" s="956"/>
      <c r="K1" s="956"/>
      <c r="L1" s="956"/>
      <c r="M1" s="956"/>
      <c r="N1" s="956"/>
      <c r="O1" s="956"/>
      <c r="P1" s="956"/>
      <c r="Q1" s="956"/>
      <c r="R1" s="487"/>
      <c r="S1" s="487"/>
      <c r="T1" s="487"/>
    </row>
    <row r="2" spans="1:20" ht="33.75" customHeight="1" x14ac:dyDescent="0.25">
      <c r="A2" s="820" t="s">
        <v>535</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6"/>
      <c r="B5" s="486"/>
      <c r="C5" s="486"/>
      <c r="D5" s="486"/>
      <c r="E5" s="486"/>
      <c r="F5" s="486"/>
      <c r="G5" s="486"/>
      <c r="H5" s="486"/>
      <c r="I5" s="486"/>
      <c r="J5" s="486"/>
      <c r="K5" s="486"/>
      <c r="L5" s="486"/>
      <c r="M5" s="486"/>
      <c r="N5" s="486"/>
      <c r="O5" s="486"/>
      <c r="P5" s="486"/>
      <c r="Q5" s="486"/>
      <c r="R5" s="487"/>
      <c r="S5" s="487"/>
      <c r="T5" s="487"/>
    </row>
    <row r="6" spans="1:20" ht="60.75" customHeight="1" x14ac:dyDescent="0.2">
      <c r="A6" s="948" t="s">
        <v>319</v>
      </c>
      <c r="B6" s="948"/>
      <c r="C6" s="948"/>
      <c r="D6" s="948"/>
      <c r="E6" s="948"/>
      <c r="F6" s="948"/>
      <c r="G6" s="948"/>
      <c r="H6" s="948"/>
      <c r="I6" s="948"/>
      <c r="J6" s="948"/>
      <c r="K6" s="948"/>
      <c r="L6" s="948"/>
      <c r="M6" s="948"/>
      <c r="N6" s="948"/>
      <c r="O6" s="948"/>
      <c r="P6" s="948"/>
      <c r="Q6" s="948"/>
      <c r="R6" s="487"/>
      <c r="S6" s="487"/>
      <c r="T6" s="487"/>
    </row>
    <row r="7" spans="1:20" x14ac:dyDescent="0.2">
      <c r="A7" s="74"/>
      <c r="B7" s="74"/>
      <c r="C7" s="74"/>
      <c r="D7" s="74"/>
      <c r="E7" s="74"/>
      <c r="F7" s="74"/>
      <c r="G7" s="74"/>
      <c r="H7" s="74"/>
      <c r="I7" s="74"/>
      <c r="J7" s="74"/>
      <c r="K7" s="74"/>
      <c r="L7" s="74"/>
      <c r="M7" s="74"/>
      <c r="N7" s="74"/>
      <c r="O7" s="74"/>
      <c r="P7" s="74"/>
      <c r="Q7" s="74"/>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sheetData>
  <sheetProtection sheet="1" objects="1" scenarios="1" selectLockedCells="1"/>
  <mergeCells count="5">
    <mergeCell ref="A1:Q1"/>
    <mergeCell ref="A2:Q2"/>
    <mergeCell ref="D4:G4"/>
    <mergeCell ref="R2:T2"/>
    <mergeCell ref="A6:Q6"/>
  </mergeCells>
  <hyperlinks>
    <hyperlink ref="R2" location="'Agency Budget Summary'!A1" display="Click here to return to Agency Budget Summary Page" xr:uid="{00000000-0004-0000-1500-000000000000}"/>
    <hyperlink ref="R2:T2" location="'DCF-ODV Budget Summary'!A1" display="Click here to return to DCF-ODV Budget Summary Page" xr:uid="{00000000-0004-0000-1500-000001000000}"/>
  </hyperlinks>
  <pageMargins left="0.2" right="0.2" top="0.5" bottom="0.5" header="0.3" footer="0.3"/>
  <pageSetup scale="66" orientation="landscape" r:id="rId1"/>
  <colBreaks count="1" manualBreakCount="1">
    <brk id="17"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CC66FF"/>
    <pageSetUpPr fitToPage="1"/>
  </sheetPr>
  <dimension ref="A1:AO87"/>
  <sheetViews>
    <sheetView zoomScale="90" zoomScaleNormal="90" workbookViewId="0">
      <pane xSplit="5" ySplit="9" topLeftCell="G27" activePane="bottomRight" state="frozen"/>
      <selection activeCell="M53" sqref="M53"/>
      <selection pane="topRight" activeCell="M53" sqref="M53"/>
      <selection pane="bottomLeft" activeCell="M53" sqref="M53"/>
      <selection pane="bottomRight" activeCell="J47" sqref="J47"/>
    </sheetView>
  </sheetViews>
  <sheetFormatPr defaultColWidth="9.140625" defaultRowHeight="15" x14ac:dyDescent="0.25"/>
  <cols>
    <col min="1" max="1" width="3.28515625" style="487" bestFit="1" customWidth="1"/>
    <col min="2" max="2" width="29.42578125" style="487" customWidth="1"/>
    <col min="3" max="3" width="18" style="487" customWidth="1"/>
    <col min="4" max="5" width="16.7109375" style="487" customWidth="1"/>
    <col min="6" max="6" width="7.42578125" style="487" customWidth="1"/>
    <col min="7" max="7" width="14.85546875" style="487" customWidth="1"/>
    <col min="8" max="8" width="7.42578125" style="487" customWidth="1"/>
    <col min="9" max="9" width="13.42578125" style="487" customWidth="1"/>
    <col min="10" max="10" width="7.42578125" style="487" customWidth="1"/>
    <col min="11" max="11" width="13.42578125" style="487" customWidth="1"/>
    <col min="12" max="12" width="7.42578125" style="487" customWidth="1"/>
    <col min="13" max="13" width="13.42578125" style="487" customWidth="1"/>
    <col min="14" max="14" width="7.42578125" style="487" customWidth="1"/>
    <col min="15" max="15" width="13.42578125" style="487" customWidth="1"/>
    <col min="16" max="16" width="7.42578125" style="487" customWidth="1"/>
    <col min="17" max="17" width="13.42578125" style="487" customWidth="1"/>
    <col min="18" max="18" width="7.42578125" style="487" hidden="1" customWidth="1"/>
    <col min="19" max="19" width="13.42578125" style="487" hidden="1" customWidth="1"/>
    <col min="20" max="20" width="7.42578125" style="503" customWidth="1"/>
    <col min="21" max="21" width="13.42578125" style="503" customWidth="1"/>
    <col min="22" max="22" width="13.85546875" style="487" customWidth="1"/>
    <col min="23" max="23" width="15" style="487" customWidth="1"/>
    <col min="24" max="24" width="9" style="724" customWidth="1"/>
    <col min="25" max="25" width="5.85546875" style="723" customWidth="1"/>
    <col min="26" max="26" width="32.7109375" style="487" customWidth="1"/>
    <col min="27" max="27" width="12.140625" style="487" bestFit="1" customWidth="1"/>
    <col min="28" max="28" width="23.140625" style="487" customWidth="1"/>
    <col min="29" max="16384" width="9.140625" style="487"/>
  </cols>
  <sheetData>
    <row r="1" spans="1:41" s="492" customFormat="1" ht="18" customHeight="1" x14ac:dyDescent="0.35">
      <c r="A1" s="957" t="s">
        <v>0</v>
      </c>
      <c r="B1" s="957"/>
      <c r="C1" s="957"/>
      <c r="D1" s="957"/>
      <c r="E1" s="957"/>
      <c r="F1" s="957"/>
      <c r="G1" s="957"/>
      <c r="H1" s="957"/>
      <c r="I1" s="957"/>
      <c r="J1" s="957"/>
      <c r="K1" s="957"/>
      <c r="L1" s="957"/>
      <c r="M1" s="957"/>
      <c r="N1" s="957"/>
      <c r="O1" s="957"/>
      <c r="P1" s="957"/>
      <c r="Q1" s="957"/>
      <c r="R1" s="957"/>
      <c r="S1" s="957"/>
      <c r="T1" s="957"/>
      <c r="U1" s="957"/>
      <c r="X1" s="605"/>
      <c r="Y1" s="606"/>
    </row>
    <row r="2" spans="1:41" s="492" customFormat="1" ht="18" customHeight="1" x14ac:dyDescent="0.3">
      <c r="A2" s="825" t="s">
        <v>536</v>
      </c>
      <c r="B2" s="825"/>
      <c r="C2" s="825"/>
      <c r="D2" s="825"/>
      <c r="E2" s="825"/>
      <c r="F2" s="825"/>
      <c r="G2" s="825"/>
      <c r="H2" s="825"/>
      <c r="I2" s="825"/>
      <c r="J2" s="825"/>
      <c r="K2" s="825"/>
      <c r="L2" s="825"/>
      <c r="M2" s="825"/>
      <c r="N2" s="825"/>
      <c r="O2" s="825"/>
      <c r="P2" s="825"/>
      <c r="Q2" s="825"/>
      <c r="R2" s="825"/>
      <c r="S2" s="825"/>
      <c r="T2" s="825"/>
      <c r="U2" s="825"/>
      <c r="X2" s="605"/>
      <c r="Y2" s="606"/>
    </row>
    <row r="3" spans="1:41" s="492" customFormat="1" x14ac:dyDescent="0.25">
      <c r="T3" s="528"/>
      <c r="U3" s="528"/>
      <c r="X3" s="605"/>
      <c r="Y3" s="606"/>
    </row>
    <row r="4" spans="1:41" s="485" customFormat="1" ht="27.95" customHeight="1" thickBot="1" x14ac:dyDescent="0.3">
      <c r="A4" s="489"/>
      <c r="B4" s="490" t="s">
        <v>3</v>
      </c>
      <c r="C4" s="607">
        <f>'Cost Allocation Instructions'!D4</f>
        <v>0</v>
      </c>
      <c r="D4" s="489"/>
      <c r="E4" s="489"/>
      <c r="F4" s="489"/>
      <c r="G4" s="489"/>
      <c r="H4" s="490" t="s">
        <v>4</v>
      </c>
      <c r="I4" s="821">
        <f>'Cost Allocation Instructions'!J4</f>
        <v>0</v>
      </c>
      <c r="J4" s="821"/>
      <c r="K4" s="821"/>
      <c r="L4" s="821"/>
      <c r="M4" s="489"/>
      <c r="N4" s="489"/>
      <c r="O4" s="489"/>
      <c r="P4" s="489"/>
      <c r="Q4" s="489"/>
      <c r="R4" s="489"/>
      <c r="S4" s="489"/>
      <c r="T4" s="489"/>
      <c r="U4" s="489"/>
      <c r="V4" s="823" t="s">
        <v>106</v>
      </c>
      <c r="W4" s="823"/>
      <c r="X4" s="823"/>
      <c r="Y4" s="604"/>
    </row>
    <row r="5" spans="1:41" s="609" customFormat="1" ht="12.75" x14ac:dyDescent="0.2">
      <c r="T5" s="610"/>
      <c r="U5" s="610"/>
      <c r="X5" s="611"/>
      <c r="Y5" s="612"/>
    </row>
    <row r="6" spans="1:41" s="618" customFormat="1" ht="50.1" customHeight="1" x14ac:dyDescent="0.2">
      <c r="A6" s="613"/>
      <c r="B6" s="941" t="s">
        <v>312</v>
      </c>
      <c r="C6" s="942"/>
      <c r="D6" s="942"/>
      <c r="E6" s="942"/>
      <c r="F6" s="942"/>
      <c r="G6" s="942"/>
      <c r="H6" s="942"/>
      <c r="I6" s="942"/>
      <c r="J6" s="943"/>
      <c r="K6" s="943"/>
      <c r="L6" s="942"/>
      <c r="M6" s="942"/>
      <c r="N6" s="942"/>
      <c r="O6" s="942"/>
      <c r="P6" s="944"/>
      <c r="Q6" s="944"/>
      <c r="R6" s="942"/>
      <c r="S6" s="942"/>
      <c r="T6" s="942"/>
      <c r="U6" s="945"/>
      <c r="V6" s="617"/>
      <c r="W6" s="617"/>
      <c r="X6" s="617"/>
      <c r="Y6" s="617"/>
      <c r="Z6" s="617"/>
      <c r="AA6" s="617"/>
      <c r="AB6" s="617"/>
      <c r="AC6" s="617"/>
      <c r="AD6" s="617"/>
      <c r="AE6" s="617"/>
      <c r="AF6" s="617"/>
      <c r="AG6" s="617"/>
      <c r="AH6" s="617"/>
      <c r="AI6" s="617"/>
    </row>
    <row r="7" spans="1:41" s="626" customFormat="1" ht="18" customHeight="1" thickBot="1" x14ac:dyDescent="0.25">
      <c r="A7" s="619"/>
      <c r="B7" s="620"/>
      <c r="C7" s="620"/>
      <c r="D7" s="620"/>
      <c r="E7" s="620"/>
      <c r="F7" s="620"/>
      <c r="G7" s="620"/>
      <c r="H7" s="620"/>
      <c r="I7" s="620"/>
      <c r="J7" s="620"/>
      <c r="K7" s="620"/>
      <c r="L7" s="620"/>
      <c r="M7" s="620"/>
      <c r="N7" s="620"/>
      <c r="O7" s="620"/>
      <c r="P7" s="620"/>
      <c r="Q7" s="620"/>
      <c r="R7" s="620"/>
      <c r="S7" s="620"/>
      <c r="T7" s="621"/>
      <c r="U7" s="621"/>
      <c r="V7" s="617"/>
      <c r="W7" s="617"/>
      <c r="X7" s="617"/>
      <c r="Y7" s="617"/>
      <c r="Z7" s="617"/>
      <c r="AA7" s="617"/>
      <c r="AB7" s="617"/>
      <c r="AC7" s="617"/>
      <c r="AD7" s="617"/>
      <c r="AE7" s="617"/>
      <c r="AF7" s="617"/>
      <c r="AG7" s="617"/>
      <c r="AH7" s="617"/>
      <c r="AI7" s="617"/>
    </row>
    <row r="8" spans="1:41" s="618" customFormat="1" ht="57" customHeight="1" x14ac:dyDescent="0.2">
      <c r="A8" s="609"/>
      <c r="B8" s="627" t="s">
        <v>313</v>
      </c>
      <c r="C8" s="627" t="s">
        <v>242</v>
      </c>
      <c r="D8" s="733" t="s">
        <v>243</v>
      </c>
      <c r="E8" s="733" t="s">
        <v>244</v>
      </c>
      <c r="F8" s="881" t="s">
        <v>180</v>
      </c>
      <c r="G8" s="882"/>
      <c r="H8" s="883" t="s">
        <v>179</v>
      </c>
      <c r="I8" s="884"/>
      <c r="J8" s="889" t="s">
        <v>572</v>
      </c>
      <c r="K8" s="890"/>
      <c r="L8" s="885" t="s">
        <v>499</v>
      </c>
      <c r="M8" s="886"/>
      <c r="N8" s="899" t="s">
        <v>178</v>
      </c>
      <c r="O8" s="900"/>
      <c r="P8" s="879" t="s">
        <v>236</v>
      </c>
      <c r="Q8" s="880"/>
      <c r="R8" s="887" t="s">
        <v>304</v>
      </c>
      <c r="S8" s="888"/>
      <c r="T8" s="877" t="s">
        <v>33</v>
      </c>
      <c r="U8" s="878"/>
      <c r="V8" s="617"/>
      <c r="W8" s="617"/>
      <c r="X8" s="617"/>
      <c r="Y8" s="617"/>
      <c r="Z8" s="617"/>
      <c r="AA8" s="617"/>
      <c r="AB8" s="617"/>
      <c r="AC8" s="617"/>
      <c r="AD8" s="617"/>
      <c r="AE8" s="617"/>
      <c r="AF8" s="617"/>
      <c r="AG8" s="617"/>
      <c r="AH8" s="617"/>
      <c r="AI8" s="617"/>
      <c r="AJ8" s="728"/>
      <c r="AK8" s="728"/>
      <c r="AL8" s="728"/>
      <c r="AM8" s="728"/>
      <c r="AN8" s="728"/>
      <c r="AO8" s="728"/>
    </row>
    <row r="9" spans="1:41" s="640" customFormat="1" ht="13.5" thickBot="1" x14ac:dyDescent="0.25">
      <c r="A9" s="628"/>
      <c r="B9" s="629"/>
      <c r="C9" s="629"/>
      <c r="D9" s="629"/>
      <c r="E9" s="629"/>
      <c r="F9" s="630" t="s">
        <v>25</v>
      </c>
      <c r="G9" s="631" t="s">
        <v>26</v>
      </c>
      <c r="H9" s="632" t="s">
        <v>25</v>
      </c>
      <c r="I9" s="632" t="s">
        <v>26</v>
      </c>
      <c r="J9" s="633" t="s">
        <v>25</v>
      </c>
      <c r="K9" s="633" t="s">
        <v>26</v>
      </c>
      <c r="L9" s="634" t="s">
        <v>25</v>
      </c>
      <c r="M9" s="634" t="s">
        <v>26</v>
      </c>
      <c r="N9" s="635" t="s">
        <v>25</v>
      </c>
      <c r="O9" s="635" t="s">
        <v>26</v>
      </c>
      <c r="P9" s="636" t="s">
        <v>25</v>
      </c>
      <c r="Q9" s="636" t="s">
        <v>26</v>
      </c>
      <c r="R9" s="637" t="s">
        <v>25</v>
      </c>
      <c r="S9" s="637" t="s">
        <v>26</v>
      </c>
      <c r="T9" s="78" t="s">
        <v>25</v>
      </c>
      <c r="U9" s="638" t="s">
        <v>26</v>
      </c>
      <c r="V9" s="639"/>
      <c r="Y9" s="734"/>
      <c r="Z9" s="734"/>
      <c r="AA9" s="734"/>
      <c r="AB9" s="734"/>
    </row>
    <row r="10" spans="1:41" s="618" customFormat="1" ht="12.95" customHeight="1" x14ac:dyDescent="0.25">
      <c r="A10" s="893" t="s">
        <v>27</v>
      </c>
      <c r="B10" s="641" t="s">
        <v>130</v>
      </c>
      <c r="C10" s="752">
        <v>2900</v>
      </c>
      <c r="D10" s="735">
        <v>0</v>
      </c>
      <c r="E10" s="426">
        <f>C10-D10</f>
        <v>2900</v>
      </c>
      <c r="F10" s="642">
        <v>0.05</v>
      </c>
      <c r="G10" s="643">
        <f>ROUND(E10*F10,2)</f>
        <v>145</v>
      </c>
      <c r="H10" s="642">
        <v>0.05</v>
      </c>
      <c r="I10" s="644">
        <f>ROUND(E10*H10,2)</f>
        <v>145</v>
      </c>
      <c r="J10" s="642">
        <v>0.05</v>
      </c>
      <c r="K10" s="644">
        <f>ROUND(G10*J10,2)</f>
        <v>7.25</v>
      </c>
      <c r="L10" s="642">
        <v>0.05</v>
      </c>
      <c r="M10" s="644">
        <f>ROUND(E10*L10,2)</f>
        <v>145</v>
      </c>
      <c r="N10" s="642">
        <v>0</v>
      </c>
      <c r="O10" s="644">
        <f>ROUND(E10*N10,2)</f>
        <v>0</v>
      </c>
      <c r="P10" s="428">
        <v>0.05</v>
      </c>
      <c r="Q10" s="644">
        <f>E10*P10</f>
        <v>145</v>
      </c>
      <c r="R10" s="428">
        <v>0</v>
      </c>
      <c r="S10" s="644">
        <f>ROUND(E10*R10,2)</f>
        <v>0</v>
      </c>
      <c r="T10" s="119">
        <f>F10+N10+H10+L10+R10</f>
        <v>0.15000000000000002</v>
      </c>
      <c r="U10" s="645">
        <f>M10+I10+O10+G10+S10+Q10+K10</f>
        <v>587.25</v>
      </c>
      <c r="V10" s="617"/>
      <c r="X10" s="736"/>
      <c r="Y10" s="773" t="s">
        <v>470</v>
      </c>
      <c r="Z10" s="763"/>
      <c r="AA10" s="756"/>
      <c r="AB10" s="764"/>
      <c r="AC10" s="739"/>
    </row>
    <row r="11" spans="1:41" s="618" customFormat="1" ht="12.95" customHeight="1" x14ac:dyDescent="0.25">
      <c r="A11" s="894"/>
      <c r="B11" s="641" t="s">
        <v>613</v>
      </c>
      <c r="C11" s="752">
        <v>260</v>
      </c>
      <c r="D11" s="735">
        <v>0</v>
      </c>
      <c r="E11" s="426">
        <f>C11-D11</f>
        <v>260</v>
      </c>
      <c r="F11" s="642">
        <v>0.5</v>
      </c>
      <c r="G11" s="643">
        <f>ROUND(E11*F11,2)</f>
        <v>130</v>
      </c>
      <c r="H11" s="642">
        <v>0</v>
      </c>
      <c r="I11" s="644">
        <f>ROUND(E11*H11,2)</f>
        <v>0</v>
      </c>
      <c r="J11" s="642">
        <v>0</v>
      </c>
      <c r="K11" s="644">
        <f>ROUND(G11*J11,2)</f>
        <v>0</v>
      </c>
      <c r="L11" s="642">
        <v>0.3</v>
      </c>
      <c r="M11" s="644">
        <f>ROUND(E11*L11,2)</f>
        <v>78</v>
      </c>
      <c r="N11" s="642">
        <v>0</v>
      </c>
      <c r="O11" s="644">
        <f>ROUND(E11*N11,2)</f>
        <v>0</v>
      </c>
      <c r="P11" s="428">
        <v>0</v>
      </c>
      <c r="Q11" s="644">
        <f>E11*P11</f>
        <v>0</v>
      </c>
      <c r="R11" s="428">
        <v>0</v>
      </c>
      <c r="S11" s="644">
        <f t="shared" ref="S11:S36" si="0">ROUND(E11*R11,2)</f>
        <v>0</v>
      </c>
      <c r="T11" s="119">
        <f>F11+N11+H11+L11+R11</f>
        <v>0.8</v>
      </c>
      <c r="U11" s="645">
        <f t="shared" ref="U11:U12" si="1">M11+I11+O11+G11+S11+Q11+K11</f>
        <v>208</v>
      </c>
      <c r="V11" s="617"/>
      <c r="X11" s="736"/>
      <c r="Y11" s="765" t="s">
        <v>234</v>
      </c>
      <c r="Z11" s="662" t="s">
        <v>318</v>
      </c>
      <c r="AA11" s="757"/>
      <c r="AB11" s="766"/>
      <c r="AC11" s="739"/>
    </row>
    <row r="12" spans="1:41" s="618" customFormat="1" ht="12" customHeight="1" x14ac:dyDescent="0.25">
      <c r="A12" s="894"/>
      <c r="B12" s="27"/>
      <c r="C12" s="247"/>
      <c r="D12" s="247"/>
      <c r="E12" s="742">
        <f t="shared" ref="E12:E15" si="2">C12-D12</f>
        <v>0</v>
      </c>
      <c r="F12" s="39">
        <v>0</v>
      </c>
      <c r="G12" s="648">
        <f t="shared" ref="G12:G36" si="3">ROUND(E12*F12,2)</f>
        <v>0</v>
      </c>
      <c r="H12" s="39">
        <v>0</v>
      </c>
      <c r="I12" s="649">
        <f>ROUND(E12*H12,2)</f>
        <v>0</v>
      </c>
      <c r="J12" s="39">
        <v>0</v>
      </c>
      <c r="K12" s="650">
        <f>ROUND(G12*J12,2)</f>
        <v>0</v>
      </c>
      <c r="L12" s="39">
        <v>0</v>
      </c>
      <c r="M12" s="651">
        <f>ROUND(E12*L12,2)</f>
        <v>0</v>
      </c>
      <c r="N12" s="39">
        <v>0</v>
      </c>
      <c r="O12" s="652">
        <f>ROUND(E12*N12,2)</f>
        <v>0</v>
      </c>
      <c r="P12" s="76">
        <v>0</v>
      </c>
      <c r="Q12" s="654">
        <f>ROUND(E12*P12,2)</f>
        <v>0</v>
      </c>
      <c r="R12" s="647">
        <v>0</v>
      </c>
      <c r="S12" s="655">
        <f t="shared" si="0"/>
        <v>0</v>
      </c>
      <c r="T12" s="114">
        <f>F12+N12+H12+L12+R12+P12+J12</f>
        <v>0</v>
      </c>
      <c r="U12" s="656">
        <f t="shared" si="1"/>
        <v>0</v>
      </c>
      <c r="V12" s="617"/>
      <c r="X12" s="736"/>
      <c r="Y12" s="765" t="s">
        <v>234</v>
      </c>
      <c r="Z12" s="662" t="s">
        <v>437</v>
      </c>
      <c r="AA12" s="757"/>
      <c r="AB12" s="766"/>
      <c r="AC12" s="739"/>
    </row>
    <row r="13" spans="1:41" s="618" customFormat="1" ht="12" customHeight="1" x14ac:dyDescent="0.25">
      <c r="A13" s="894"/>
      <c r="B13" s="27"/>
      <c r="C13" s="247"/>
      <c r="D13" s="247"/>
      <c r="E13" s="742">
        <f t="shared" si="2"/>
        <v>0</v>
      </c>
      <c r="F13" s="39">
        <v>0</v>
      </c>
      <c r="G13" s="648">
        <f t="shared" si="3"/>
        <v>0</v>
      </c>
      <c r="H13" s="39">
        <v>0</v>
      </c>
      <c r="I13" s="649">
        <f t="shared" ref="I13:I36" si="4">ROUND(E13*H13,2)</f>
        <v>0</v>
      </c>
      <c r="J13" s="39">
        <v>0</v>
      </c>
      <c r="K13" s="650">
        <f t="shared" ref="K13:K36" si="5">ROUND(G13*J13,2)</f>
        <v>0</v>
      </c>
      <c r="L13" s="39">
        <v>0</v>
      </c>
      <c r="M13" s="651">
        <f t="shared" ref="M13:M36" si="6">ROUND(E13*L13,2)</f>
        <v>0</v>
      </c>
      <c r="N13" s="39">
        <v>0</v>
      </c>
      <c r="O13" s="652">
        <f t="shared" ref="O13:O36" si="7">ROUND(E13*N13,2)</f>
        <v>0</v>
      </c>
      <c r="P13" s="76">
        <v>0</v>
      </c>
      <c r="Q13" s="654">
        <f t="shared" ref="Q13:Q36" si="8">ROUND(E13*P13,2)</f>
        <v>0</v>
      </c>
      <c r="R13" s="647">
        <v>0</v>
      </c>
      <c r="S13" s="655">
        <f t="shared" si="0"/>
        <v>0</v>
      </c>
      <c r="T13" s="114">
        <f t="shared" ref="T13:T36" si="9">F13+N13+H13+L13+R13+P13+J13</f>
        <v>0</v>
      </c>
      <c r="U13" s="656">
        <f t="shared" ref="U13:U36" si="10">M13+I13+O13+G13+S13+Q13+K13</f>
        <v>0</v>
      </c>
      <c r="V13" s="617"/>
      <c r="X13" s="736"/>
      <c r="Y13" s="765" t="s">
        <v>234</v>
      </c>
      <c r="Z13" s="744" t="s">
        <v>438</v>
      </c>
      <c r="AA13" s="758"/>
      <c r="AB13" s="766"/>
      <c r="AC13" s="739"/>
    </row>
    <row r="14" spans="1:41" s="618" customFormat="1" ht="12" customHeight="1" x14ac:dyDescent="0.25">
      <c r="A14" s="894"/>
      <c r="B14" s="27"/>
      <c r="C14" s="247"/>
      <c r="D14" s="247"/>
      <c r="E14" s="657">
        <f t="shared" si="2"/>
        <v>0</v>
      </c>
      <c r="F14" s="39">
        <v>0</v>
      </c>
      <c r="G14" s="648">
        <f t="shared" si="3"/>
        <v>0</v>
      </c>
      <c r="H14" s="39">
        <v>0</v>
      </c>
      <c r="I14" s="649">
        <f t="shared" si="4"/>
        <v>0</v>
      </c>
      <c r="J14" s="39">
        <v>0</v>
      </c>
      <c r="K14" s="650">
        <f t="shared" si="5"/>
        <v>0</v>
      </c>
      <c r="L14" s="39">
        <v>0</v>
      </c>
      <c r="M14" s="651">
        <f t="shared" si="6"/>
        <v>0</v>
      </c>
      <c r="N14" s="39">
        <v>0</v>
      </c>
      <c r="O14" s="652">
        <f t="shared" si="7"/>
        <v>0</v>
      </c>
      <c r="P14" s="76">
        <v>0</v>
      </c>
      <c r="Q14" s="654">
        <f t="shared" si="8"/>
        <v>0</v>
      </c>
      <c r="R14" s="647">
        <v>0</v>
      </c>
      <c r="S14" s="655">
        <f t="shared" si="0"/>
        <v>0</v>
      </c>
      <c r="T14" s="114">
        <f t="shared" si="9"/>
        <v>0</v>
      </c>
      <c r="U14" s="656">
        <f t="shared" si="10"/>
        <v>0</v>
      </c>
      <c r="V14" s="617"/>
      <c r="X14" s="736"/>
      <c r="Y14" s="765" t="s">
        <v>234</v>
      </c>
      <c r="Z14" s="744" t="s">
        <v>439</v>
      </c>
      <c r="AA14" s="758"/>
      <c r="AB14" s="766"/>
      <c r="AC14" s="739"/>
    </row>
    <row r="15" spans="1:41" s="618" customFormat="1" ht="12" customHeight="1" x14ac:dyDescent="0.25">
      <c r="A15" s="894"/>
      <c r="B15" s="27"/>
      <c r="C15" s="247"/>
      <c r="D15" s="247"/>
      <c r="E15" s="657">
        <f t="shared" si="2"/>
        <v>0</v>
      </c>
      <c r="F15" s="39">
        <v>0</v>
      </c>
      <c r="G15" s="648">
        <f t="shared" si="3"/>
        <v>0</v>
      </c>
      <c r="H15" s="39">
        <v>0</v>
      </c>
      <c r="I15" s="649">
        <f t="shared" si="4"/>
        <v>0</v>
      </c>
      <c r="J15" s="39">
        <v>0</v>
      </c>
      <c r="K15" s="650">
        <f t="shared" si="5"/>
        <v>0</v>
      </c>
      <c r="L15" s="39">
        <v>0</v>
      </c>
      <c r="M15" s="651">
        <f t="shared" si="6"/>
        <v>0</v>
      </c>
      <c r="N15" s="39">
        <v>0</v>
      </c>
      <c r="O15" s="652">
        <f t="shared" si="7"/>
        <v>0</v>
      </c>
      <c r="P15" s="76">
        <v>0</v>
      </c>
      <c r="Q15" s="654">
        <f t="shared" si="8"/>
        <v>0</v>
      </c>
      <c r="R15" s="647">
        <v>0</v>
      </c>
      <c r="S15" s="655">
        <f t="shared" si="0"/>
        <v>0</v>
      </c>
      <c r="T15" s="114">
        <f t="shared" si="9"/>
        <v>0</v>
      </c>
      <c r="U15" s="656">
        <f t="shared" si="10"/>
        <v>0</v>
      </c>
      <c r="V15" s="617"/>
      <c r="X15" s="736"/>
      <c r="Y15" s="765" t="s">
        <v>234</v>
      </c>
      <c r="Z15" s="744" t="s">
        <v>320</v>
      </c>
      <c r="AA15" s="758"/>
      <c r="AB15" s="766"/>
      <c r="AC15" s="739"/>
    </row>
    <row r="16" spans="1:41" s="618" customFormat="1" ht="12" customHeight="1" x14ac:dyDescent="0.25">
      <c r="A16" s="894"/>
      <c r="B16" s="27"/>
      <c r="C16" s="247"/>
      <c r="D16" s="247"/>
      <c r="E16" s="657">
        <f>C16-D16</f>
        <v>0</v>
      </c>
      <c r="F16" s="39">
        <v>0</v>
      </c>
      <c r="G16" s="648">
        <f t="shared" si="3"/>
        <v>0</v>
      </c>
      <c r="H16" s="39">
        <v>0</v>
      </c>
      <c r="I16" s="649">
        <f t="shared" si="4"/>
        <v>0</v>
      </c>
      <c r="J16" s="39">
        <v>0</v>
      </c>
      <c r="K16" s="650">
        <f t="shared" si="5"/>
        <v>0</v>
      </c>
      <c r="L16" s="39">
        <v>0</v>
      </c>
      <c r="M16" s="651">
        <f t="shared" si="6"/>
        <v>0</v>
      </c>
      <c r="N16" s="39">
        <v>0</v>
      </c>
      <c r="O16" s="652">
        <f t="shared" si="7"/>
        <v>0</v>
      </c>
      <c r="P16" s="76">
        <v>0</v>
      </c>
      <c r="Q16" s="654">
        <f t="shared" si="8"/>
        <v>0</v>
      </c>
      <c r="R16" s="647">
        <v>0</v>
      </c>
      <c r="S16" s="655">
        <f t="shared" si="0"/>
        <v>0</v>
      </c>
      <c r="T16" s="114">
        <f t="shared" si="9"/>
        <v>0</v>
      </c>
      <c r="U16" s="656">
        <f t="shared" si="10"/>
        <v>0</v>
      </c>
      <c r="V16" s="617"/>
      <c r="X16" s="736"/>
      <c r="Y16" s="765" t="s">
        <v>234</v>
      </c>
      <c r="Z16" s="662" t="s">
        <v>410</v>
      </c>
      <c r="AA16" s="758"/>
      <c r="AB16" s="766"/>
      <c r="AC16" s="739"/>
    </row>
    <row r="17" spans="1:29" s="618" customFormat="1" ht="12" customHeight="1" x14ac:dyDescent="0.25">
      <c r="A17" s="894"/>
      <c r="B17" s="27"/>
      <c r="C17" s="247"/>
      <c r="D17" s="247"/>
      <c r="E17" s="657">
        <f t="shared" ref="E17:E35" si="11">C17-D17</f>
        <v>0</v>
      </c>
      <c r="F17" s="39">
        <v>0</v>
      </c>
      <c r="G17" s="648">
        <f t="shared" si="3"/>
        <v>0</v>
      </c>
      <c r="H17" s="39">
        <v>0</v>
      </c>
      <c r="I17" s="649">
        <f t="shared" si="4"/>
        <v>0</v>
      </c>
      <c r="J17" s="39">
        <v>0</v>
      </c>
      <c r="K17" s="650">
        <f t="shared" si="5"/>
        <v>0</v>
      </c>
      <c r="L17" s="39">
        <v>0</v>
      </c>
      <c r="M17" s="651">
        <f t="shared" si="6"/>
        <v>0</v>
      </c>
      <c r="N17" s="39">
        <v>0</v>
      </c>
      <c r="O17" s="652">
        <f t="shared" si="7"/>
        <v>0</v>
      </c>
      <c r="P17" s="76">
        <v>0</v>
      </c>
      <c r="Q17" s="654">
        <f t="shared" si="8"/>
        <v>0</v>
      </c>
      <c r="R17" s="647">
        <v>0</v>
      </c>
      <c r="S17" s="655">
        <f t="shared" si="0"/>
        <v>0</v>
      </c>
      <c r="T17" s="114">
        <f t="shared" si="9"/>
        <v>0</v>
      </c>
      <c r="U17" s="656">
        <f t="shared" si="10"/>
        <v>0</v>
      </c>
      <c r="V17" s="617"/>
      <c r="X17" s="736"/>
      <c r="Y17" s="765" t="s">
        <v>234</v>
      </c>
      <c r="Z17" s="662" t="s">
        <v>321</v>
      </c>
      <c r="AA17" s="758"/>
      <c r="AB17" s="766"/>
      <c r="AC17" s="739"/>
    </row>
    <row r="18" spans="1:29" s="618" customFormat="1" ht="12" customHeight="1" x14ac:dyDescent="0.25">
      <c r="A18" s="894"/>
      <c r="B18" s="27"/>
      <c r="C18" s="247"/>
      <c r="D18" s="247"/>
      <c r="E18" s="657">
        <f t="shared" si="11"/>
        <v>0</v>
      </c>
      <c r="F18" s="39">
        <v>0</v>
      </c>
      <c r="G18" s="648">
        <f t="shared" si="3"/>
        <v>0</v>
      </c>
      <c r="H18" s="39">
        <v>0</v>
      </c>
      <c r="I18" s="649">
        <f t="shared" si="4"/>
        <v>0</v>
      </c>
      <c r="J18" s="39">
        <v>0</v>
      </c>
      <c r="K18" s="650">
        <f t="shared" si="5"/>
        <v>0</v>
      </c>
      <c r="L18" s="39">
        <v>0</v>
      </c>
      <c r="M18" s="651">
        <f t="shared" si="6"/>
        <v>0</v>
      </c>
      <c r="N18" s="39">
        <v>0</v>
      </c>
      <c r="O18" s="652">
        <f t="shared" si="7"/>
        <v>0</v>
      </c>
      <c r="P18" s="76">
        <v>0</v>
      </c>
      <c r="Q18" s="654">
        <f t="shared" si="8"/>
        <v>0</v>
      </c>
      <c r="R18" s="647">
        <v>0</v>
      </c>
      <c r="S18" s="655">
        <f t="shared" si="0"/>
        <v>0</v>
      </c>
      <c r="T18" s="114">
        <f t="shared" si="9"/>
        <v>0</v>
      </c>
      <c r="U18" s="656">
        <f t="shared" si="10"/>
        <v>0</v>
      </c>
      <c r="V18" s="617"/>
      <c r="X18" s="736"/>
      <c r="Y18" s="765" t="s">
        <v>234</v>
      </c>
      <c r="Z18" s="744" t="s">
        <v>457</v>
      </c>
      <c r="AA18" s="758"/>
      <c r="AB18" s="766"/>
      <c r="AC18" s="739"/>
    </row>
    <row r="19" spans="1:29" s="618" customFormat="1" ht="12" customHeight="1" x14ac:dyDescent="0.25">
      <c r="A19" s="894"/>
      <c r="B19" s="27"/>
      <c r="C19" s="247"/>
      <c r="D19" s="247"/>
      <c r="E19" s="657">
        <f t="shared" si="11"/>
        <v>0</v>
      </c>
      <c r="F19" s="39">
        <v>0</v>
      </c>
      <c r="G19" s="648">
        <f t="shared" si="3"/>
        <v>0</v>
      </c>
      <c r="H19" s="39">
        <v>0</v>
      </c>
      <c r="I19" s="649">
        <f t="shared" si="4"/>
        <v>0</v>
      </c>
      <c r="J19" s="39">
        <v>0</v>
      </c>
      <c r="K19" s="650">
        <f t="shared" si="5"/>
        <v>0</v>
      </c>
      <c r="L19" s="39">
        <v>0</v>
      </c>
      <c r="M19" s="651">
        <f t="shared" si="6"/>
        <v>0</v>
      </c>
      <c r="N19" s="39">
        <v>0</v>
      </c>
      <c r="O19" s="652">
        <f t="shared" si="7"/>
        <v>0</v>
      </c>
      <c r="P19" s="76">
        <v>0</v>
      </c>
      <c r="Q19" s="654">
        <f t="shared" si="8"/>
        <v>0</v>
      </c>
      <c r="R19" s="647">
        <v>0</v>
      </c>
      <c r="S19" s="655">
        <f t="shared" si="0"/>
        <v>0</v>
      </c>
      <c r="T19" s="114">
        <f t="shared" si="9"/>
        <v>0</v>
      </c>
      <c r="U19" s="656">
        <f t="shared" si="10"/>
        <v>0</v>
      </c>
      <c r="V19" s="617"/>
      <c r="X19" s="736"/>
      <c r="Y19" s="765" t="s">
        <v>234</v>
      </c>
      <c r="Z19" s="744" t="s">
        <v>322</v>
      </c>
      <c r="AA19" s="758"/>
      <c r="AB19" s="766"/>
      <c r="AC19" s="739"/>
    </row>
    <row r="20" spans="1:29" s="618" customFormat="1" ht="12" customHeight="1" x14ac:dyDescent="0.25">
      <c r="A20" s="894"/>
      <c r="B20" s="27"/>
      <c r="C20" s="247"/>
      <c r="D20" s="247"/>
      <c r="E20" s="657">
        <f t="shared" si="11"/>
        <v>0</v>
      </c>
      <c r="F20" s="39">
        <v>0</v>
      </c>
      <c r="G20" s="648">
        <f t="shared" si="3"/>
        <v>0</v>
      </c>
      <c r="H20" s="39">
        <v>0</v>
      </c>
      <c r="I20" s="649">
        <f t="shared" si="4"/>
        <v>0</v>
      </c>
      <c r="J20" s="39">
        <v>0</v>
      </c>
      <c r="K20" s="650">
        <f t="shared" si="5"/>
        <v>0</v>
      </c>
      <c r="L20" s="39">
        <v>0</v>
      </c>
      <c r="M20" s="651">
        <f t="shared" si="6"/>
        <v>0</v>
      </c>
      <c r="N20" s="39">
        <v>0</v>
      </c>
      <c r="O20" s="652">
        <f t="shared" si="7"/>
        <v>0</v>
      </c>
      <c r="P20" s="76">
        <v>0</v>
      </c>
      <c r="Q20" s="654">
        <f t="shared" si="8"/>
        <v>0</v>
      </c>
      <c r="R20" s="647">
        <v>0</v>
      </c>
      <c r="S20" s="655">
        <f t="shared" si="0"/>
        <v>0</v>
      </c>
      <c r="T20" s="114">
        <f t="shared" si="9"/>
        <v>0</v>
      </c>
      <c r="U20" s="656">
        <f t="shared" si="10"/>
        <v>0</v>
      </c>
      <c r="V20" s="617"/>
      <c r="X20" s="736"/>
      <c r="Y20" s="765" t="s">
        <v>234</v>
      </c>
      <c r="Z20" s="744" t="s">
        <v>411</v>
      </c>
      <c r="AA20" s="757"/>
      <c r="AB20" s="766"/>
      <c r="AC20" s="739"/>
    </row>
    <row r="21" spans="1:29" s="618" customFormat="1" ht="12" customHeight="1" x14ac:dyDescent="0.25">
      <c r="A21" s="894"/>
      <c r="B21" s="27"/>
      <c r="C21" s="247"/>
      <c r="D21" s="247"/>
      <c r="E21" s="657">
        <f t="shared" si="11"/>
        <v>0</v>
      </c>
      <c r="F21" s="39">
        <v>0</v>
      </c>
      <c r="G21" s="648">
        <f t="shared" si="3"/>
        <v>0</v>
      </c>
      <c r="H21" s="39">
        <v>0</v>
      </c>
      <c r="I21" s="649">
        <f t="shared" si="4"/>
        <v>0</v>
      </c>
      <c r="J21" s="39">
        <v>0</v>
      </c>
      <c r="K21" s="650">
        <f t="shared" si="5"/>
        <v>0</v>
      </c>
      <c r="L21" s="39">
        <v>0</v>
      </c>
      <c r="M21" s="651">
        <f t="shared" si="6"/>
        <v>0</v>
      </c>
      <c r="N21" s="39">
        <v>0</v>
      </c>
      <c r="O21" s="652">
        <f t="shared" si="7"/>
        <v>0</v>
      </c>
      <c r="P21" s="76">
        <v>0</v>
      </c>
      <c r="Q21" s="654">
        <f t="shared" si="8"/>
        <v>0</v>
      </c>
      <c r="R21" s="647">
        <v>0</v>
      </c>
      <c r="S21" s="655">
        <f t="shared" si="0"/>
        <v>0</v>
      </c>
      <c r="T21" s="114">
        <f t="shared" si="9"/>
        <v>0</v>
      </c>
      <c r="U21" s="656">
        <f t="shared" si="10"/>
        <v>0</v>
      </c>
      <c r="V21" s="617"/>
      <c r="X21" s="736"/>
      <c r="Y21" s="765" t="s">
        <v>234</v>
      </c>
      <c r="Z21" s="662" t="s">
        <v>323</v>
      </c>
      <c r="AA21" s="757"/>
      <c r="AB21" s="766"/>
      <c r="AC21" s="739"/>
    </row>
    <row r="22" spans="1:29" s="618" customFormat="1" ht="12" customHeight="1" x14ac:dyDescent="0.25">
      <c r="A22" s="894"/>
      <c r="B22" s="27"/>
      <c r="C22" s="247"/>
      <c r="D22" s="247"/>
      <c r="E22" s="657">
        <f t="shared" si="11"/>
        <v>0</v>
      </c>
      <c r="F22" s="39">
        <v>0</v>
      </c>
      <c r="G22" s="648">
        <f t="shared" si="3"/>
        <v>0</v>
      </c>
      <c r="H22" s="39">
        <v>0</v>
      </c>
      <c r="I22" s="649">
        <f t="shared" si="4"/>
        <v>0</v>
      </c>
      <c r="J22" s="39">
        <v>0</v>
      </c>
      <c r="K22" s="650">
        <f t="shared" si="5"/>
        <v>0</v>
      </c>
      <c r="L22" s="39">
        <v>0</v>
      </c>
      <c r="M22" s="651">
        <f t="shared" si="6"/>
        <v>0</v>
      </c>
      <c r="N22" s="39">
        <v>0</v>
      </c>
      <c r="O22" s="652">
        <f t="shared" si="7"/>
        <v>0</v>
      </c>
      <c r="P22" s="76">
        <v>0</v>
      </c>
      <c r="Q22" s="654">
        <f t="shared" si="8"/>
        <v>0</v>
      </c>
      <c r="R22" s="647">
        <v>0</v>
      </c>
      <c r="S22" s="655">
        <f t="shared" si="0"/>
        <v>0</v>
      </c>
      <c r="T22" s="114">
        <f t="shared" si="9"/>
        <v>0</v>
      </c>
      <c r="U22" s="656">
        <f t="shared" si="10"/>
        <v>0</v>
      </c>
      <c r="V22" s="617"/>
      <c r="X22" s="736"/>
      <c r="Y22" s="765" t="s">
        <v>234</v>
      </c>
      <c r="Z22" s="662" t="s">
        <v>434</v>
      </c>
      <c r="AA22" s="757"/>
      <c r="AB22" s="766"/>
      <c r="AC22" s="739"/>
    </row>
    <row r="23" spans="1:29" s="618" customFormat="1" ht="12" customHeight="1" x14ac:dyDescent="0.25">
      <c r="A23" s="894"/>
      <c r="B23" s="27"/>
      <c r="C23" s="247"/>
      <c r="D23" s="247"/>
      <c r="E23" s="657">
        <f t="shared" si="11"/>
        <v>0</v>
      </c>
      <c r="F23" s="39">
        <v>0</v>
      </c>
      <c r="G23" s="648">
        <f t="shared" si="3"/>
        <v>0</v>
      </c>
      <c r="H23" s="39">
        <v>0</v>
      </c>
      <c r="I23" s="649">
        <f t="shared" si="4"/>
        <v>0</v>
      </c>
      <c r="J23" s="39">
        <v>0</v>
      </c>
      <c r="K23" s="650">
        <f t="shared" si="5"/>
        <v>0</v>
      </c>
      <c r="L23" s="39">
        <v>0</v>
      </c>
      <c r="M23" s="651">
        <f t="shared" si="6"/>
        <v>0</v>
      </c>
      <c r="N23" s="39">
        <v>0</v>
      </c>
      <c r="O23" s="652">
        <f t="shared" si="7"/>
        <v>0</v>
      </c>
      <c r="P23" s="76">
        <v>0</v>
      </c>
      <c r="Q23" s="654">
        <f t="shared" si="8"/>
        <v>0</v>
      </c>
      <c r="R23" s="647">
        <v>0</v>
      </c>
      <c r="S23" s="655">
        <f t="shared" si="0"/>
        <v>0</v>
      </c>
      <c r="T23" s="114">
        <f t="shared" si="9"/>
        <v>0</v>
      </c>
      <c r="U23" s="656">
        <f t="shared" si="10"/>
        <v>0</v>
      </c>
      <c r="V23" s="617"/>
      <c r="X23" s="736"/>
      <c r="Y23" s="765" t="s">
        <v>234</v>
      </c>
      <c r="Z23" s="720" t="s">
        <v>126</v>
      </c>
      <c r="AA23" s="757"/>
      <c r="AB23" s="766"/>
      <c r="AC23" s="739"/>
    </row>
    <row r="24" spans="1:29" s="618" customFormat="1" ht="12" customHeight="1" x14ac:dyDescent="0.25">
      <c r="A24" s="894"/>
      <c r="B24" s="27"/>
      <c r="C24" s="247"/>
      <c r="D24" s="247"/>
      <c r="E24" s="657">
        <f t="shared" si="11"/>
        <v>0</v>
      </c>
      <c r="F24" s="39">
        <v>0</v>
      </c>
      <c r="G24" s="648">
        <f t="shared" si="3"/>
        <v>0</v>
      </c>
      <c r="H24" s="39">
        <v>0</v>
      </c>
      <c r="I24" s="649">
        <f t="shared" si="4"/>
        <v>0</v>
      </c>
      <c r="J24" s="39">
        <v>0</v>
      </c>
      <c r="K24" s="650">
        <f t="shared" si="5"/>
        <v>0</v>
      </c>
      <c r="L24" s="39">
        <v>0</v>
      </c>
      <c r="M24" s="651">
        <f t="shared" si="6"/>
        <v>0</v>
      </c>
      <c r="N24" s="39">
        <v>0</v>
      </c>
      <c r="O24" s="652">
        <f t="shared" si="7"/>
        <v>0</v>
      </c>
      <c r="P24" s="76">
        <v>0</v>
      </c>
      <c r="Q24" s="654">
        <f t="shared" si="8"/>
        <v>0</v>
      </c>
      <c r="R24" s="647">
        <v>0</v>
      </c>
      <c r="S24" s="655">
        <f t="shared" si="0"/>
        <v>0</v>
      </c>
      <c r="T24" s="114">
        <f t="shared" si="9"/>
        <v>0</v>
      </c>
      <c r="U24" s="656">
        <f t="shared" si="10"/>
        <v>0</v>
      </c>
      <c r="V24" s="617"/>
      <c r="X24" s="736"/>
      <c r="Y24" s="765" t="s">
        <v>234</v>
      </c>
      <c r="Z24" s="662" t="s">
        <v>421</v>
      </c>
      <c r="AA24" s="757"/>
      <c r="AB24" s="766"/>
      <c r="AC24" s="739"/>
    </row>
    <row r="25" spans="1:29" s="618" customFormat="1" ht="12" customHeight="1" x14ac:dyDescent="0.25">
      <c r="A25" s="894"/>
      <c r="B25" s="27"/>
      <c r="C25" s="247"/>
      <c r="D25" s="247"/>
      <c r="E25" s="657">
        <f t="shared" si="11"/>
        <v>0</v>
      </c>
      <c r="F25" s="39">
        <v>0</v>
      </c>
      <c r="G25" s="648">
        <f t="shared" si="3"/>
        <v>0</v>
      </c>
      <c r="H25" s="39">
        <v>0</v>
      </c>
      <c r="I25" s="649">
        <f t="shared" si="4"/>
        <v>0</v>
      </c>
      <c r="J25" s="39">
        <v>0</v>
      </c>
      <c r="K25" s="650">
        <f t="shared" si="5"/>
        <v>0</v>
      </c>
      <c r="L25" s="39">
        <v>0</v>
      </c>
      <c r="M25" s="651">
        <f t="shared" si="6"/>
        <v>0</v>
      </c>
      <c r="N25" s="39">
        <v>0</v>
      </c>
      <c r="O25" s="652">
        <f t="shared" si="7"/>
        <v>0</v>
      </c>
      <c r="P25" s="76">
        <v>0</v>
      </c>
      <c r="Q25" s="654">
        <f t="shared" si="8"/>
        <v>0</v>
      </c>
      <c r="R25" s="647">
        <v>0</v>
      </c>
      <c r="S25" s="655">
        <f t="shared" si="0"/>
        <v>0</v>
      </c>
      <c r="T25" s="114">
        <f t="shared" si="9"/>
        <v>0</v>
      </c>
      <c r="U25" s="656">
        <f t="shared" si="10"/>
        <v>0</v>
      </c>
      <c r="V25" s="617"/>
      <c r="X25" s="736"/>
      <c r="Y25" s="765" t="s">
        <v>234</v>
      </c>
      <c r="Z25" s="768" t="s">
        <v>458</v>
      </c>
      <c r="AA25" s="757"/>
      <c r="AB25" s="766"/>
      <c r="AC25" s="739"/>
    </row>
    <row r="26" spans="1:29" s="618" customFormat="1" ht="12" customHeight="1" x14ac:dyDescent="0.25">
      <c r="A26" s="894"/>
      <c r="B26" s="27"/>
      <c r="C26" s="247"/>
      <c r="D26" s="247"/>
      <c r="E26" s="657">
        <f t="shared" si="11"/>
        <v>0</v>
      </c>
      <c r="F26" s="39">
        <v>0</v>
      </c>
      <c r="G26" s="648">
        <f t="shared" si="3"/>
        <v>0</v>
      </c>
      <c r="H26" s="39">
        <v>0</v>
      </c>
      <c r="I26" s="649">
        <f t="shared" si="4"/>
        <v>0</v>
      </c>
      <c r="J26" s="39">
        <v>0</v>
      </c>
      <c r="K26" s="650">
        <f t="shared" si="5"/>
        <v>0</v>
      </c>
      <c r="L26" s="39">
        <v>0</v>
      </c>
      <c r="M26" s="651">
        <f t="shared" si="6"/>
        <v>0</v>
      </c>
      <c r="N26" s="39">
        <v>0</v>
      </c>
      <c r="O26" s="652">
        <f t="shared" si="7"/>
        <v>0</v>
      </c>
      <c r="P26" s="76">
        <v>0</v>
      </c>
      <c r="Q26" s="654">
        <f t="shared" si="8"/>
        <v>0</v>
      </c>
      <c r="R26" s="647">
        <v>0</v>
      </c>
      <c r="S26" s="655">
        <f t="shared" si="0"/>
        <v>0</v>
      </c>
      <c r="T26" s="114">
        <f t="shared" si="9"/>
        <v>0</v>
      </c>
      <c r="U26" s="656">
        <f t="shared" si="10"/>
        <v>0</v>
      </c>
      <c r="V26" s="617"/>
      <c r="X26" s="736"/>
      <c r="Y26" s="765" t="s">
        <v>234</v>
      </c>
      <c r="Z26" s="768" t="s">
        <v>459</v>
      </c>
      <c r="AA26" s="757"/>
      <c r="AB26" s="766"/>
      <c r="AC26" s="739"/>
    </row>
    <row r="27" spans="1:29" s="618" customFormat="1" ht="12" customHeight="1" x14ac:dyDescent="0.25">
      <c r="A27" s="894"/>
      <c r="B27" s="27"/>
      <c r="C27" s="247"/>
      <c r="D27" s="247"/>
      <c r="E27" s="657">
        <f t="shared" si="11"/>
        <v>0</v>
      </c>
      <c r="F27" s="39">
        <v>0</v>
      </c>
      <c r="G27" s="648">
        <f t="shared" si="3"/>
        <v>0</v>
      </c>
      <c r="H27" s="39">
        <v>0</v>
      </c>
      <c r="I27" s="649">
        <f t="shared" si="4"/>
        <v>0</v>
      </c>
      <c r="J27" s="39">
        <v>0</v>
      </c>
      <c r="K27" s="650">
        <f t="shared" si="5"/>
        <v>0</v>
      </c>
      <c r="L27" s="39">
        <v>0</v>
      </c>
      <c r="M27" s="651">
        <f t="shared" si="6"/>
        <v>0</v>
      </c>
      <c r="N27" s="39">
        <v>0</v>
      </c>
      <c r="O27" s="652">
        <f t="shared" si="7"/>
        <v>0</v>
      </c>
      <c r="P27" s="76">
        <v>0</v>
      </c>
      <c r="Q27" s="654">
        <f t="shared" si="8"/>
        <v>0</v>
      </c>
      <c r="R27" s="647">
        <v>0</v>
      </c>
      <c r="S27" s="655">
        <f t="shared" si="0"/>
        <v>0</v>
      </c>
      <c r="T27" s="114">
        <f t="shared" si="9"/>
        <v>0</v>
      </c>
      <c r="U27" s="656">
        <f t="shared" si="10"/>
        <v>0</v>
      </c>
      <c r="V27" s="617"/>
      <c r="X27" s="736"/>
      <c r="Y27" s="765"/>
      <c r="AA27" s="757"/>
      <c r="AB27" s="766"/>
      <c r="AC27" s="739"/>
    </row>
    <row r="28" spans="1:29" s="618" customFormat="1" ht="12" customHeight="1" x14ac:dyDescent="0.25">
      <c r="A28" s="894"/>
      <c r="B28" s="27"/>
      <c r="C28" s="247"/>
      <c r="D28" s="247"/>
      <c r="E28" s="657">
        <f t="shared" si="11"/>
        <v>0</v>
      </c>
      <c r="F28" s="39">
        <v>0</v>
      </c>
      <c r="G28" s="648">
        <f t="shared" si="3"/>
        <v>0</v>
      </c>
      <c r="H28" s="39">
        <v>0</v>
      </c>
      <c r="I28" s="649">
        <f t="shared" si="4"/>
        <v>0</v>
      </c>
      <c r="J28" s="39">
        <v>0</v>
      </c>
      <c r="K28" s="650">
        <f t="shared" si="5"/>
        <v>0</v>
      </c>
      <c r="L28" s="39">
        <v>0</v>
      </c>
      <c r="M28" s="651">
        <f t="shared" si="6"/>
        <v>0</v>
      </c>
      <c r="N28" s="39">
        <v>0</v>
      </c>
      <c r="O28" s="652">
        <f t="shared" si="7"/>
        <v>0</v>
      </c>
      <c r="P28" s="76">
        <v>0</v>
      </c>
      <c r="Q28" s="654">
        <f t="shared" si="8"/>
        <v>0</v>
      </c>
      <c r="R28" s="647">
        <v>0</v>
      </c>
      <c r="S28" s="655">
        <f t="shared" si="0"/>
        <v>0</v>
      </c>
      <c r="T28" s="114">
        <f t="shared" si="9"/>
        <v>0</v>
      </c>
      <c r="U28" s="656">
        <f t="shared" si="10"/>
        <v>0</v>
      </c>
      <c r="V28" s="617"/>
      <c r="X28" s="736"/>
      <c r="Y28" s="765"/>
      <c r="AA28" s="757"/>
      <c r="AB28" s="766"/>
      <c r="AC28" s="739"/>
    </row>
    <row r="29" spans="1:29" s="618" customFormat="1" ht="12" customHeight="1" x14ac:dyDescent="0.25">
      <c r="A29" s="894"/>
      <c r="B29" s="27"/>
      <c r="C29" s="247"/>
      <c r="D29" s="247"/>
      <c r="E29" s="657">
        <f t="shared" si="11"/>
        <v>0</v>
      </c>
      <c r="F29" s="39">
        <v>0</v>
      </c>
      <c r="G29" s="648">
        <f t="shared" si="3"/>
        <v>0</v>
      </c>
      <c r="H29" s="39">
        <v>0</v>
      </c>
      <c r="I29" s="649">
        <f t="shared" si="4"/>
        <v>0</v>
      </c>
      <c r="J29" s="39">
        <v>0</v>
      </c>
      <c r="K29" s="650">
        <f t="shared" si="5"/>
        <v>0</v>
      </c>
      <c r="L29" s="39">
        <v>0</v>
      </c>
      <c r="M29" s="651">
        <f t="shared" si="6"/>
        <v>0</v>
      </c>
      <c r="N29" s="39">
        <v>0</v>
      </c>
      <c r="O29" s="652">
        <f t="shared" si="7"/>
        <v>0</v>
      </c>
      <c r="P29" s="76">
        <v>0</v>
      </c>
      <c r="Q29" s="654">
        <f t="shared" si="8"/>
        <v>0</v>
      </c>
      <c r="R29" s="647">
        <v>0</v>
      </c>
      <c r="S29" s="655">
        <f t="shared" si="0"/>
        <v>0</v>
      </c>
      <c r="T29" s="114">
        <f t="shared" si="9"/>
        <v>0</v>
      </c>
      <c r="U29" s="656">
        <f t="shared" si="10"/>
        <v>0</v>
      </c>
      <c r="V29" s="617"/>
      <c r="X29" s="736"/>
      <c r="Y29" s="774"/>
      <c r="Z29" s="662"/>
      <c r="AA29" s="757"/>
      <c r="AB29" s="766"/>
      <c r="AC29" s="739"/>
    </row>
    <row r="30" spans="1:29" s="618" customFormat="1" ht="12" customHeight="1" x14ac:dyDescent="0.25">
      <c r="A30" s="894"/>
      <c r="B30" s="27"/>
      <c r="C30" s="247"/>
      <c r="D30" s="247"/>
      <c r="E30" s="657">
        <f t="shared" si="11"/>
        <v>0</v>
      </c>
      <c r="F30" s="39">
        <v>0</v>
      </c>
      <c r="G30" s="648">
        <f t="shared" si="3"/>
        <v>0</v>
      </c>
      <c r="H30" s="39">
        <v>0</v>
      </c>
      <c r="I30" s="649">
        <f t="shared" si="4"/>
        <v>0</v>
      </c>
      <c r="J30" s="39">
        <v>0</v>
      </c>
      <c r="K30" s="650">
        <f t="shared" si="5"/>
        <v>0</v>
      </c>
      <c r="L30" s="39">
        <v>0</v>
      </c>
      <c r="M30" s="651">
        <f t="shared" si="6"/>
        <v>0</v>
      </c>
      <c r="N30" s="39">
        <v>0</v>
      </c>
      <c r="O30" s="652">
        <f t="shared" si="7"/>
        <v>0</v>
      </c>
      <c r="P30" s="76">
        <v>0</v>
      </c>
      <c r="Q30" s="654">
        <f t="shared" si="8"/>
        <v>0</v>
      </c>
      <c r="R30" s="647">
        <v>0</v>
      </c>
      <c r="S30" s="655">
        <f t="shared" si="0"/>
        <v>0</v>
      </c>
      <c r="T30" s="114">
        <f t="shared" si="9"/>
        <v>0</v>
      </c>
      <c r="U30" s="656">
        <f t="shared" si="10"/>
        <v>0</v>
      </c>
      <c r="V30" s="617"/>
      <c r="X30" s="736"/>
      <c r="Y30" s="767"/>
      <c r="Z30" s="688"/>
      <c r="AA30" s="757"/>
      <c r="AB30" s="766"/>
      <c r="AC30" s="739"/>
    </row>
    <row r="31" spans="1:29" s="618" customFormat="1" ht="12" customHeight="1" x14ac:dyDescent="0.25">
      <c r="A31" s="894"/>
      <c r="B31" s="27"/>
      <c r="C31" s="247"/>
      <c r="D31" s="247"/>
      <c r="E31" s="657">
        <f t="shared" si="11"/>
        <v>0</v>
      </c>
      <c r="F31" s="39">
        <v>0</v>
      </c>
      <c r="G31" s="648">
        <f t="shared" si="3"/>
        <v>0</v>
      </c>
      <c r="H31" s="39">
        <v>0</v>
      </c>
      <c r="I31" s="649">
        <f t="shared" si="4"/>
        <v>0</v>
      </c>
      <c r="J31" s="39">
        <v>0</v>
      </c>
      <c r="K31" s="650">
        <f t="shared" si="5"/>
        <v>0</v>
      </c>
      <c r="L31" s="39">
        <v>0</v>
      </c>
      <c r="M31" s="651">
        <f t="shared" si="6"/>
        <v>0</v>
      </c>
      <c r="N31" s="39">
        <v>0</v>
      </c>
      <c r="O31" s="652">
        <f t="shared" si="7"/>
        <v>0</v>
      </c>
      <c r="P31" s="76">
        <v>0</v>
      </c>
      <c r="Q31" s="654">
        <f t="shared" si="8"/>
        <v>0</v>
      </c>
      <c r="R31" s="647">
        <v>0</v>
      </c>
      <c r="S31" s="655">
        <f t="shared" si="0"/>
        <v>0</v>
      </c>
      <c r="T31" s="114">
        <f t="shared" si="9"/>
        <v>0</v>
      </c>
      <c r="U31" s="656">
        <f t="shared" si="10"/>
        <v>0</v>
      </c>
      <c r="V31" s="617"/>
      <c r="X31" s="736"/>
      <c r="Y31" s="767"/>
      <c r="Z31" s="775"/>
      <c r="AA31" s="757"/>
      <c r="AB31" s="766"/>
      <c r="AC31" s="739"/>
    </row>
    <row r="32" spans="1:29" s="618" customFormat="1" ht="12" customHeight="1" x14ac:dyDescent="0.25">
      <c r="A32" s="894"/>
      <c r="B32" s="27"/>
      <c r="C32" s="247"/>
      <c r="D32" s="247"/>
      <c r="E32" s="657">
        <f t="shared" si="11"/>
        <v>0</v>
      </c>
      <c r="F32" s="39">
        <v>0</v>
      </c>
      <c r="G32" s="648">
        <f t="shared" si="3"/>
        <v>0</v>
      </c>
      <c r="H32" s="39">
        <v>0</v>
      </c>
      <c r="I32" s="649">
        <f t="shared" si="4"/>
        <v>0</v>
      </c>
      <c r="J32" s="39">
        <v>0</v>
      </c>
      <c r="K32" s="650">
        <f t="shared" si="5"/>
        <v>0</v>
      </c>
      <c r="L32" s="39">
        <v>0</v>
      </c>
      <c r="M32" s="651">
        <f t="shared" si="6"/>
        <v>0</v>
      </c>
      <c r="N32" s="39">
        <v>0</v>
      </c>
      <c r="O32" s="652">
        <f t="shared" si="7"/>
        <v>0</v>
      </c>
      <c r="P32" s="76">
        <v>0</v>
      </c>
      <c r="Q32" s="654">
        <f t="shared" si="8"/>
        <v>0</v>
      </c>
      <c r="R32" s="647">
        <v>0</v>
      </c>
      <c r="S32" s="655">
        <f t="shared" si="0"/>
        <v>0</v>
      </c>
      <c r="T32" s="114">
        <f t="shared" si="9"/>
        <v>0</v>
      </c>
      <c r="U32" s="656">
        <f t="shared" si="10"/>
        <v>0</v>
      </c>
      <c r="V32" s="617"/>
      <c r="X32" s="736"/>
      <c r="Y32" s="776" t="s">
        <v>490</v>
      </c>
      <c r="Z32" s="777"/>
      <c r="AA32" s="778"/>
      <c r="AB32" s="779"/>
      <c r="AC32" s="739"/>
    </row>
    <row r="33" spans="1:29" s="618" customFormat="1" ht="12" customHeight="1" x14ac:dyDescent="0.25">
      <c r="A33" s="894"/>
      <c r="B33" s="27"/>
      <c r="C33" s="247"/>
      <c r="D33" s="247"/>
      <c r="E33" s="657">
        <f t="shared" si="11"/>
        <v>0</v>
      </c>
      <c r="F33" s="39">
        <v>0</v>
      </c>
      <c r="G33" s="648">
        <f t="shared" si="3"/>
        <v>0</v>
      </c>
      <c r="H33" s="39">
        <v>0</v>
      </c>
      <c r="I33" s="649">
        <f t="shared" si="4"/>
        <v>0</v>
      </c>
      <c r="J33" s="39">
        <v>0</v>
      </c>
      <c r="K33" s="650">
        <f t="shared" si="5"/>
        <v>0</v>
      </c>
      <c r="L33" s="39">
        <v>0</v>
      </c>
      <c r="M33" s="651">
        <f t="shared" si="6"/>
        <v>0</v>
      </c>
      <c r="N33" s="39">
        <v>0</v>
      </c>
      <c r="O33" s="652">
        <f t="shared" si="7"/>
        <v>0</v>
      </c>
      <c r="P33" s="76">
        <v>0</v>
      </c>
      <c r="Q33" s="654">
        <f t="shared" si="8"/>
        <v>0</v>
      </c>
      <c r="R33" s="647">
        <v>0</v>
      </c>
      <c r="S33" s="655">
        <f t="shared" si="0"/>
        <v>0</v>
      </c>
      <c r="T33" s="114">
        <f t="shared" si="9"/>
        <v>0</v>
      </c>
      <c r="U33" s="656">
        <f t="shared" si="10"/>
        <v>0</v>
      </c>
      <c r="V33" s="617"/>
      <c r="X33" s="736"/>
      <c r="Y33" s="780" t="s">
        <v>615</v>
      </c>
      <c r="AA33" s="778"/>
      <c r="AB33" s="779"/>
      <c r="AC33" s="739"/>
    </row>
    <row r="34" spans="1:29" s="618" customFormat="1" ht="12" customHeight="1" x14ac:dyDescent="0.25">
      <c r="A34" s="894"/>
      <c r="B34" s="27"/>
      <c r="C34" s="247"/>
      <c r="D34" s="247"/>
      <c r="E34" s="657">
        <f t="shared" si="11"/>
        <v>0</v>
      </c>
      <c r="F34" s="39">
        <v>0</v>
      </c>
      <c r="G34" s="648">
        <f t="shared" si="3"/>
        <v>0</v>
      </c>
      <c r="H34" s="39">
        <v>0</v>
      </c>
      <c r="I34" s="649">
        <f t="shared" si="4"/>
        <v>0</v>
      </c>
      <c r="J34" s="39">
        <v>0</v>
      </c>
      <c r="K34" s="650">
        <f t="shared" si="5"/>
        <v>0</v>
      </c>
      <c r="L34" s="39">
        <v>0</v>
      </c>
      <c r="M34" s="651">
        <f t="shared" si="6"/>
        <v>0</v>
      </c>
      <c r="N34" s="39">
        <v>0</v>
      </c>
      <c r="O34" s="652">
        <f t="shared" si="7"/>
        <v>0</v>
      </c>
      <c r="P34" s="76">
        <v>0</v>
      </c>
      <c r="Q34" s="654">
        <f t="shared" si="8"/>
        <v>0</v>
      </c>
      <c r="R34" s="647">
        <v>0</v>
      </c>
      <c r="S34" s="655">
        <f t="shared" si="0"/>
        <v>0</v>
      </c>
      <c r="T34" s="114">
        <f t="shared" si="9"/>
        <v>0</v>
      </c>
      <c r="U34" s="656">
        <f t="shared" si="10"/>
        <v>0</v>
      </c>
      <c r="V34" s="617"/>
      <c r="X34" s="736"/>
      <c r="Y34" s="781" t="s">
        <v>234</v>
      </c>
      <c r="Z34" s="782" t="s">
        <v>433</v>
      </c>
      <c r="AA34" s="778"/>
      <c r="AB34" s="779"/>
      <c r="AC34" s="739"/>
    </row>
    <row r="35" spans="1:29" s="618" customFormat="1" ht="12" customHeight="1" x14ac:dyDescent="0.25">
      <c r="A35" s="894"/>
      <c r="B35" s="474" t="s">
        <v>609</v>
      </c>
      <c r="C35" s="247"/>
      <c r="D35" s="247"/>
      <c r="E35" s="657">
        <f t="shared" si="11"/>
        <v>0</v>
      </c>
      <c r="F35" s="39">
        <v>0</v>
      </c>
      <c r="G35" s="648">
        <f t="shared" si="3"/>
        <v>0</v>
      </c>
      <c r="H35" s="39">
        <v>0</v>
      </c>
      <c r="I35" s="649">
        <f t="shared" si="4"/>
        <v>0</v>
      </c>
      <c r="J35" s="39">
        <v>0</v>
      </c>
      <c r="K35" s="650">
        <f t="shared" si="5"/>
        <v>0</v>
      </c>
      <c r="L35" s="39">
        <v>0</v>
      </c>
      <c r="M35" s="651">
        <f t="shared" si="6"/>
        <v>0</v>
      </c>
      <c r="N35" s="39">
        <v>0</v>
      </c>
      <c r="O35" s="652">
        <f t="shared" si="7"/>
        <v>0</v>
      </c>
      <c r="P35" s="76">
        <v>0</v>
      </c>
      <c r="Q35" s="654">
        <f t="shared" si="8"/>
        <v>0</v>
      </c>
      <c r="R35" s="647">
        <v>0</v>
      </c>
      <c r="S35" s="655">
        <f t="shared" si="0"/>
        <v>0</v>
      </c>
      <c r="T35" s="114">
        <f t="shared" si="9"/>
        <v>0</v>
      </c>
      <c r="U35" s="656">
        <f t="shared" si="10"/>
        <v>0</v>
      </c>
      <c r="V35" s="617"/>
      <c r="X35" s="736"/>
      <c r="Y35" s="781" t="s">
        <v>234</v>
      </c>
      <c r="Z35" s="783" t="s">
        <v>435</v>
      </c>
      <c r="AA35" s="778"/>
      <c r="AB35" s="779"/>
      <c r="AC35" s="739"/>
    </row>
    <row r="36" spans="1:29" s="618" customFormat="1" ht="12" customHeight="1" thickBot="1" x14ac:dyDescent="0.3">
      <c r="A36" s="895"/>
      <c r="B36" s="473"/>
      <c r="C36" s="248"/>
      <c r="D36" s="248"/>
      <c r="E36" s="667"/>
      <c r="F36" s="39">
        <v>0</v>
      </c>
      <c r="G36" s="648">
        <f t="shared" si="3"/>
        <v>0</v>
      </c>
      <c r="H36" s="39">
        <v>0</v>
      </c>
      <c r="I36" s="649">
        <f t="shared" si="4"/>
        <v>0</v>
      </c>
      <c r="J36" s="39">
        <v>0</v>
      </c>
      <c r="K36" s="650">
        <f t="shared" si="5"/>
        <v>0</v>
      </c>
      <c r="L36" s="39">
        <v>0</v>
      </c>
      <c r="M36" s="651">
        <f t="shared" si="6"/>
        <v>0</v>
      </c>
      <c r="N36" s="39">
        <v>0</v>
      </c>
      <c r="O36" s="652">
        <f t="shared" si="7"/>
        <v>0</v>
      </c>
      <c r="P36" s="77">
        <v>0</v>
      </c>
      <c r="Q36" s="654">
        <f t="shared" si="8"/>
        <v>0</v>
      </c>
      <c r="R36" s="647">
        <v>0</v>
      </c>
      <c r="S36" s="655">
        <f t="shared" si="0"/>
        <v>0</v>
      </c>
      <c r="T36" s="114">
        <f t="shared" si="9"/>
        <v>0</v>
      </c>
      <c r="U36" s="656">
        <f t="shared" si="10"/>
        <v>0</v>
      </c>
      <c r="V36" s="617"/>
      <c r="X36" s="736"/>
      <c r="Y36" s="781" t="s">
        <v>234</v>
      </c>
      <c r="Z36" s="784" t="s">
        <v>487</v>
      </c>
      <c r="AA36" s="778"/>
      <c r="AB36" s="779"/>
      <c r="AC36" s="739"/>
    </row>
    <row r="37" spans="1:29" s="683" customFormat="1" ht="18.75" customHeight="1" thickBot="1" x14ac:dyDescent="0.3">
      <c r="A37" s="609"/>
      <c r="B37" s="675" t="s">
        <v>315</v>
      </c>
      <c r="C37" s="745"/>
      <c r="D37" s="745"/>
      <c r="E37" s="676"/>
      <c r="F37" s="677"/>
      <c r="G37" s="678">
        <f>SUM(G12:G36)</f>
        <v>0</v>
      </c>
      <c r="H37" s="677"/>
      <c r="I37" s="679">
        <f>SUM(I12:I36)</f>
        <v>0</v>
      </c>
      <c r="J37" s="677"/>
      <c r="K37" s="679">
        <f>SUM(K12:K36)</f>
        <v>0</v>
      </c>
      <c r="L37" s="677"/>
      <c r="M37" s="679">
        <f>SUM(M12:M36)</f>
        <v>0</v>
      </c>
      <c r="N37" s="677"/>
      <c r="O37" s="679">
        <f>SUM(O12:O36)</f>
        <v>0</v>
      </c>
      <c r="P37" s="677"/>
      <c r="Q37" s="679">
        <f>SUM(Q12:Q36)</f>
        <v>0</v>
      </c>
      <c r="R37" s="677"/>
      <c r="S37" s="679">
        <f>SUM(S12:S36)</f>
        <v>0</v>
      </c>
      <c r="T37" s="677"/>
      <c r="U37" s="681">
        <f>SUM(U12:U36)</f>
        <v>0</v>
      </c>
      <c r="V37" s="682"/>
      <c r="X37" s="746"/>
      <c r="Y37" s="781" t="s">
        <v>234</v>
      </c>
      <c r="Z37" s="784" t="s">
        <v>423</v>
      </c>
      <c r="AA37" s="778"/>
      <c r="AB37" s="779"/>
      <c r="AC37" s="698"/>
    </row>
    <row r="38" spans="1:29" s="618" customFormat="1" ht="35.1" customHeight="1" thickTop="1" x14ac:dyDescent="0.25">
      <c r="A38" s="609"/>
      <c r="B38" s="627" t="s">
        <v>314</v>
      </c>
      <c r="C38" s="627" t="s">
        <v>242</v>
      </c>
      <c r="D38" s="733" t="s">
        <v>243</v>
      </c>
      <c r="E38" s="733" t="s">
        <v>244</v>
      </c>
      <c r="F38" s="881" t="s">
        <v>100</v>
      </c>
      <c r="G38" s="882"/>
      <c r="H38" s="883" t="s">
        <v>101</v>
      </c>
      <c r="I38" s="884"/>
      <c r="J38" s="889" t="s">
        <v>507</v>
      </c>
      <c r="K38" s="890"/>
      <c r="L38" s="885" t="s">
        <v>175</v>
      </c>
      <c r="M38" s="886"/>
      <c r="N38" s="899" t="s">
        <v>102</v>
      </c>
      <c r="O38" s="900"/>
      <c r="P38" s="879" t="s">
        <v>237</v>
      </c>
      <c r="Q38" s="880"/>
      <c r="R38" s="887" t="s">
        <v>103</v>
      </c>
      <c r="S38" s="888"/>
      <c r="T38" s="877" t="s">
        <v>189</v>
      </c>
      <c r="U38" s="878"/>
      <c r="V38" s="617"/>
      <c r="X38" s="736"/>
      <c r="Y38" s="781" t="s">
        <v>234</v>
      </c>
      <c r="Z38" s="784" t="s">
        <v>436</v>
      </c>
      <c r="AA38" s="778"/>
      <c r="AB38" s="779"/>
      <c r="AC38" s="739"/>
    </row>
    <row r="39" spans="1:29" s="640" customFormat="1" ht="15.75" x14ac:dyDescent="0.25">
      <c r="A39" s="628"/>
      <c r="B39" s="629"/>
      <c r="C39" s="684"/>
      <c r="D39" s="760"/>
      <c r="E39" s="629"/>
      <c r="F39" s="630" t="s">
        <v>25</v>
      </c>
      <c r="G39" s="631" t="s">
        <v>26</v>
      </c>
      <c r="H39" s="632" t="s">
        <v>25</v>
      </c>
      <c r="I39" s="632" t="s">
        <v>26</v>
      </c>
      <c r="J39" s="633" t="s">
        <v>25</v>
      </c>
      <c r="K39" s="633" t="s">
        <v>26</v>
      </c>
      <c r="L39" s="634" t="s">
        <v>25</v>
      </c>
      <c r="M39" s="634" t="s">
        <v>26</v>
      </c>
      <c r="N39" s="635" t="s">
        <v>25</v>
      </c>
      <c r="O39" s="635" t="s">
        <v>26</v>
      </c>
      <c r="P39" s="636" t="s">
        <v>25</v>
      </c>
      <c r="Q39" s="636" t="s">
        <v>26</v>
      </c>
      <c r="R39" s="637" t="s">
        <v>25</v>
      </c>
      <c r="S39" s="637" t="s">
        <v>26</v>
      </c>
      <c r="T39" s="78" t="s">
        <v>25</v>
      </c>
      <c r="U39" s="638" t="s">
        <v>26</v>
      </c>
      <c r="V39" s="639"/>
      <c r="Y39" s="781" t="s">
        <v>234</v>
      </c>
      <c r="Z39" s="784" t="s">
        <v>424</v>
      </c>
      <c r="AA39" s="778"/>
      <c r="AB39" s="779"/>
    </row>
    <row r="40" spans="1:29" s="618" customFormat="1" ht="12.95" customHeight="1" x14ac:dyDescent="0.25">
      <c r="A40" s="893" t="s">
        <v>27</v>
      </c>
      <c r="B40" s="641" t="s">
        <v>130</v>
      </c>
      <c r="C40" s="752">
        <v>2900</v>
      </c>
      <c r="D40" s="735">
        <v>0</v>
      </c>
      <c r="E40" s="426">
        <f>C40-D40</f>
        <v>2900</v>
      </c>
      <c r="F40" s="642">
        <v>0.05</v>
      </c>
      <c r="G40" s="643">
        <f>ROUND(D40*F40,2)</f>
        <v>0</v>
      </c>
      <c r="H40" s="642">
        <v>0.03</v>
      </c>
      <c r="I40" s="644">
        <f>ROUND(D40*H40,2)</f>
        <v>0</v>
      </c>
      <c r="J40" s="642">
        <v>0.03</v>
      </c>
      <c r="K40" s="644">
        <f>ROUND(F40*J40,2)</f>
        <v>0</v>
      </c>
      <c r="L40" s="642">
        <v>0.04</v>
      </c>
      <c r="M40" s="644">
        <f>ROUND(D40*L40,2)</f>
        <v>0</v>
      </c>
      <c r="N40" s="685">
        <v>2.5000000000000001E-2</v>
      </c>
      <c r="O40" s="644">
        <f>ROUND(D40*N40,2)</f>
        <v>0</v>
      </c>
      <c r="P40" s="429">
        <v>1.7999999999999999E-2</v>
      </c>
      <c r="Q40" s="644">
        <f>D40*P40</f>
        <v>0</v>
      </c>
      <c r="R40" s="429">
        <v>0</v>
      </c>
      <c r="S40" s="752">
        <f>ROUND(D40*R40,2)</f>
        <v>0</v>
      </c>
      <c r="T40" s="211">
        <f>F40+N40+H40+L40+R40</f>
        <v>0.14500000000000002</v>
      </c>
      <c r="U40" s="645">
        <f t="shared" ref="U40:U42" si="12">M40+I40+O40+G40+S40+Q40+K40</f>
        <v>0</v>
      </c>
      <c r="V40" s="617"/>
      <c r="Y40" s="781" t="s">
        <v>234</v>
      </c>
      <c r="Z40" s="784" t="s">
        <v>425</v>
      </c>
      <c r="AA40" s="785"/>
      <c r="AB40" s="786"/>
    </row>
    <row r="41" spans="1:29" s="618" customFormat="1" ht="12.95" customHeight="1" x14ac:dyDescent="0.25">
      <c r="A41" s="894"/>
      <c r="B41" s="641" t="s">
        <v>613</v>
      </c>
      <c r="C41" s="752">
        <v>260</v>
      </c>
      <c r="D41" s="735">
        <v>0</v>
      </c>
      <c r="E41" s="426">
        <f>C41-D41</f>
        <v>260</v>
      </c>
      <c r="F41" s="642">
        <v>0.05</v>
      </c>
      <c r="G41" s="643">
        <f>ROUND(D41*F41,2)</f>
        <v>0</v>
      </c>
      <c r="H41" s="642">
        <v>0.03</v>
      </c>
      <c r="I41" s="644">
        <f>ROUND(D41*H41,2)</f>
        <v>0</v>
      </c>
      <c r="J41" s="642">
        <v>0.03</v>
      </c>
      <c r="K41" s="644">
        <f>ROUND(F41*J41,2)</f>
        <v>0</v>
      </c>
      <c r="L41" s="642">
        <v>0.04</v>
      </c>
      <c r="M41" s="644">
        <f>ROUND(D41*L41,2)</f>
        <v>0</v>
      </c>
      <c r="N41" s="685">
        <v>2.5000000000000001E-2</v>
      </c>
      <c r="O41" s="644">
        <f>ROUND(D41*N41,2)</f>
        <v>0</v>
      </c>
      <c r="P41" s="429">
        <v>1.7999999999999999E-2</v>
      </c>
      <c r="Q41" s="644">
        <f>D41*P41</f>
        <v>0</v>
      </c>
      <c r="R41" s="429">
        <v>0</v>
      </c>
      <c r="S41" s="752">
        <f>ROUND(D41*R41,2)</f>
        <v>0</v>
      </c>
      <c r="T41" s="211">
        <f>F41+N41+H41+L41+R41</f>
        <v>0.14500000000000002</v>
      </c>
      <c r="U41" s="645">
        <f t="shared" si="12"/>
        <v>0</v>
      </c>
      <c r="V41" s="617"/>
      <c r="Y41" s="781" t="s">
        <v>234</v>
      </c>
      <c r="Z41" s="784" t="s">
        <v>426</v>
      </c>
      <c r="AA41" s="787"/>
      <c r="AB41" s="788"/>
    </row>
    <row r="42" spans="1:29" s="618" customFormat="1" ht="12" customHeight="1" x14ac:dyDescent="0.25">
      <c r="A42" s="894"/>
      <c r="B42" s="27"/>
      <c r="C42" s="247"/>
      <c r="D42" s="247"/>
      <c r="E42" s="742">
        <f t="shared" ref="E42:E65" si="13">C42-D42</f>
        <v>0</v>
      </c>
      <c r="F42" s="39">
        <v>0</v>
      </c>
      <c r="G42" s="648">
        <f>ROUND(D42*F42,2)</f>
        <v>0</v>
      </c>
      <c r="H42" s="39">
        <v>0</v>
      </c>
      <c r="I42" s="649">
        <f>ROUND(D42*H42,2)</f>
        <v>0</v>
      </c>
      <c r="J42" s="39">
        <v>0</v>
      </c>
      <c r="K42" s="650">
        <f>ROUND(F42*J42,2)</f>
        <v>0</v>
      </c>
      <c r="L42" s="39">
        <v>0</v>
      </c>
      <c r="M42" s="651">
        <f>ROUND(D42*L42,2)</f>
        <v>0</v>
      </c>
      <c r="N42" s="39">
        <v>0</v>
      </c>
      <c r="O42" s="652">
        <f>ROUND(D42*N42,2)</f>
        <v>0</v>
      </c>
      <c r="P42" s="76">
        <v>0</v>
      </c>
      <c r="Q42" s="654">
        <f>ROUND(D42*P42,2)</f>
        <v>0</v>
      </c>
      <c r="R42" s="647">
        <v>0</v>
      </c>
      <c r="S42" s="655">
        <f>ROUND(D42*R42,2)</f>
        <v>0</v>
      </c>
      <c r="T42" s="114">
        <f t="shared" ref="T42" si="14">F42+N42+H42+L42+R42+P42+J42</f>
        <v>0</v>
      </c>
      <c r="U42" s="656">
        <f t="shared" si="12"/>
        <v>0</v>
      </c>
      <c r="V42" s="617"/>
      <c r="Y42" s="767" t="s">
        <v>234</v>
      </c>
      <c r="Z42" s="789" t="s">
        <v>460</v>
      </c>
      <c r="AA42" s="790"/>
      <c r="AB42" s="791"/>
    </row>
    <row r="43" spans="1:29" s="618" customFormat="1" ht="12" customHeight="1" x14ac:dyDescent="0.25">
      <c r="A43" s="894"/>
      <c r="B43" s="27"/>
      <c r="C43" s="247"/>
      <c r="D43" s="247"/>
      <c r="E43" s="657">
        <f t="shared" si="13"/>
        <v>0</v>
      </c>
      <c r="F43" s="39">
        <v>0</v>
      </c>
      <c r="G43" s="648">
        <f t="shared" ref="G43:G66" si="15">ROUND(D43*F43,2)</f>
        <v>0</v>
      </c>
      <c r="H43" s="39">
        <v>0</v>
      </c>
      <c r="I43" s="649">
        <f t="shared" ref="I43:I66" si="16">ROUND(D43*H43,2)</f>
        <v>0</v>
      </c>
      <c r="J43" s="39">
        <v>0</v>
      </c>
      <c r="K43" s="650">
        <f t="shared" ref="K43:K66" si="17">ROUND(F43*J43,2)</f>
        <v>0</v>
      </c>
      <c r="L43" s="39">
        <v>0</v>
      </c>
      <c r="M43" s="651">
        <f t="shared" ref="M43:M66" si="18">ROUND(D43*L43,2)</f>
        <v>0</v>
      </c>
      <c r="N43" s="39">
        <v>0</v>
      </c>
      <c r="O43" s="652">
        <f t="shared" ref="O43:O66" si="19">ROUND(D43*N43,2)</f>
        <v>0</v>
      </c>
      <c r="P43" s="76">
        <v>0</v>
      </c>
      <c r="Q43" s="654">
        <f t="shared" ref="Q43:Q66" si="20">ROUND(D43*P43,2)</f>
        <v>0</v>
      </c>
      <c r="R43" s="647">
        <v>0</v>
      </c>
      <c r="S43" s="655">
        <f t="shared" ref="S43:S66" si="21">ROUND(D43*R43,2)</f>
        <v>0</v>
      </c>
      <c r="T43" s="114">
        <f t="shared" ref="T43:T66" si="22">F43+N43+H43+L43+R43+P43+J43</f>
        <v>0</v>
      </c>
      <c r="U43" s="656">
        <f t="shared" ref="U43:U66" si="23">M43+I43+O43+G43+S43+Q43+K43</f>
        <v>0</v>
      </c>
      <c r="V43" s="617"/>
      <c r="Y43" s="792" t="s">
        <v>234</v>
      </c>
      <c r="Z43" s="793" t="s">
        <v>488</v>
      </c>
      <c r="AA43" s="794"/>
      <c r="AB43" s="795"/>
    </row>
    <row r="44" spans="1:29" s="618" customFormat="1" ht="12" customHeight="1" x14ac:dyDescent="0.25">
      <c r="A44" s="894"/>
      <c r="B44" s="27"/>
      <c r="C44" s="247"/>
      <c r="D44" s="247"/>
      <c r="E44" s="657">
        <f t="shared" si="13"/>
        <v>0</v>
      </c>
      <c r="F44" s="39">
        <v>0</v>
      </c>
      <c r="G44" s="648">
        <f t="shared" si="15"/>
        <v>0</v>
      </c>
      <c r="H44" s="39">
        <v>0</v>
      </c>
      <c r="I44" s="649">
        <f t="shared" si="16"/>
        <v>0</v>
      </c>
      <c r="J44" s="39">
        <v>0</v>
      </c>
      <c r="K44" s="650">
        <f t="shared" si="17"/>
        <v>0</v>
      </c>
      <c r="L44" s="39">
        <v>0</v>
      </c>
      <c r="M44" s="651">
        <f t="shared" si="18"/>
        <v>0</v>
      </c>
      <c r="N44" s="39">
        <v>0</v>
      </c>
      <c r="O44" s="652">
        <f t="shared" si="19"/>
        <v>0</v>
      </c>
      <c r="P44" s="76">
        <v>0</v>
      </c>
      <c r="Q44" s="654">
        <f t="shared" si="20"/>
        <v>0</v>
      </c>
      <c r="R44" s="647">
        <v>0</v>
      </c>
      <c r="S44" s="655">
        <f t="shared" si="21"/>
        <v>0</v>
      </c>
      <c r="T44" s="114">
        <f t="shared" si="22"/>
        <v>0</v>
      </c>
      <c r="U44" s="656">
        <f t="shared" si="23"/>
        <v>0</v>
      </c>
      <c r="V44" s="617"/>
      <c r="Y44" s="796" t="s">
        <v>234</v>
      </c>
      <c r="Z44" s="797" t="s">
        <v>620</v>
      </c>
      <c r="AA44" s="794"/>
      <c r="AB44" s="795"/>
    </row>
    <row r="45" spans="1:29" s="618" customFormat="1" ht="12" customHeight="1" x14ac:dyDescent="0.25">
      <c r="A45" s="894"/>
      <c r="B45" s="27"/>
      <c r="C45" s="247"/>
      <c r="D45" s="247"/>
      <c r="E45" s="657">
        <f t="shared" si="13"/>
        <v>0</v>
      </c>
      <c r="F45" s="39">
        <v>0</v>
      </c>
      <c r="G45" s="648">
        <f t="shared" si="15"/>
        <v>0</v>
      </c>
      <c r="H45" s="39">
        <v>0</v>
      </c>
      <c r="I45" s="649">
        <f t="shared" si="16"/>
        <v>0</v>
      </c>
      <c r="J45" s="39">
        <v>0</v>
      </c>
      <c r="K45" s="650">
        <f t="shared" si="17"/>
        <v>0</v>
      </c>
      <c r="L45" s="39">
        <v>0</v>
      </c>
      <c r="M45" s="651">
        <f t="shared" si="18"/>
        <v>0</v>
      </c>
      <c r="N45" s="39">
        <v>0</v>
      </c>
      <c r="O45" s="652">
        <f t="shared" si="19"/>
        <v>0</v>
      </c>
      <c r="P45" s="76">
        <v>0</v>
      </c>
      <c r="Q45" s="654">
        <f t="shared" si="20"/>
        <v>0</v>
      </c>
      <c r="R45" s="647">
        <v>0</v>
      </c>
      <c r="S45" s="655">
        <f t="shared" si="21"/>
        <v>0</v>
      </c>
      <c r="T45" s="114">
        <f t="shared" si="22"/>
        <v>0</v>
      </c>
      <c r="U45" s="656">
        <f t="shared" si="23"/>
        <v>0</v>
      </c>
      <c r="V45" s="617"/>
      <c r="Y45" s="796" t="s">
        <v>234</v>
      </c>
      <c r="Z45" s="798" t="s">
        <v>616</v>
      </c>
      <c r="AA45" s="794"/>
      <c r="AB45" s="795"/>
    </row>
    <row r="46" spans="1:29" s="618" customFormat="1" ht="12" customHeight="1" x14ac:dyDescent="0.25">
      <c r="A46" s="894"/>
      <c r="B46" s="27"/>
      <c r="C46" s="247"/>
      <c r="D46" s="247"/>
      <c r="E46" s="657">
        <f t="shared" si="13"/>
        <v>0</v>
      </c>
      <c r="F46" s="39">
        <v>0</v>
      </c>
      <c r="G46" s="648">
        <f t="shared" si="15"/>
        <v>0</v>
      </c>
      <c r="H46" s="39">
        <v>0</v>
      </c>
      <c r="I46" s="649">
        <f t="shared" si="16"/>
        <v>0</v>
      </c>
      <c r="J46" s="39">
        <v>0</v>
      </c>
      <c r="K46" s="650">
        <f t="shared" si="17"/>
        <v>0</v>
      </c>
      <c r="L46" s="39">
        <v>0</v>
      </c>
      <c r="M46" s="651">
        <f t="shared" si="18"/>
        <v>0</v>
      </c>
      <c r="N46" s="39">
        <v>0</v>
      </c>
      <c r="O46" s="652">
        <f t="shared" si="19"/>
        <v>0</v>
      </c>
      <c r="P46" s="76">
        <v>0</v>
      </c>
      <c r="Q46" s="654">
        <f t="shared" si="20"/>
        <v>0</v>
      </c>
      <c r="R46" s="647">
        <v>0</v>
      </c>
      <c r="S46" s="655">
        <f t="shared" si="21"/>
        <v>0</v>
      </c>
      <c r="T46" s="114">
        <f t="shared" si="22"/>
        <v>0</v>
      </c>
      <c r="U46" s="656">
        <f t="shared" si="23"/>
        <v>0</v>
      </c>
      <c r="V46" s="617"/>
      <c r="Y46" s="796" t="s">
        <v>234</v>
      </c>
      <c r="Z46" s="798" t="s">
        <v>617</v>
      </c>
      <c r="AA46" s="794"/>
      <c r="AB46" s="795"/>
    </row>
    <row r="47" spans="1:29" s="618" customFormat="1" ht="12" customHeight="1" x14ac:dyDescent="0.25">
      <c r="A47" s="894"/>
      <c r="B47" s="27"/>
      <c r="C47" s="247"/>
      <c r="D47" s="247"/>
      <c r="E47" s="657">
        <f t="shared" si="13"/>
        <v>0</v>
      </c>
      <c r="F47" s="39">
        <v>0</v>
      </c>
      <c r="G47" s="648">
        <f t="shared" si="15"/>
        <v>0</v>
      </c>
      <c r="H47" s="39">
        <v>0</v>
      </c>
      <c r="I47" s="649">
        <f t="shared" si="16"/>
        <v>0</v>
      </c>
      <c r="J47" s="39">
        <v>0</v>
      </c>
      <c r="K47" s="650">
        <f t="shared" si="17"/>
        <v>0</v>
      </c>
      <c r="L47" s="39">
        <v>0</v>
      </c>
      <c r="M47" s="651">
        <f t="shared" si="18"/>
        <v>0</v>
      </c>
      <c r="N47" s="39">
        <v>0</v>
      </c>
      <c r="O47" s="652">
        <f t="shared" si="19"/>
        <v>0</v>
      </c>
      <c r="P47" s="76">
        <v>0</v>
      </c>
      <c r="Q47" s="654">
        <f t="shared" si="20"/>
        <v>0</v>
      </c>
      <c r="R47" s="647">
        <v>0</v>
      </c>
      <c r="S47" s="655">
        <f t="shared" si="21"/>
        <v>0</v>
      </c>
      <c r="T47" s="114">
        <f t="shared" si="22"/>
        <v>0</v>
      </c>
      <c r="U47" s="656">
        <f t="shared" si="23"/>
        <v>0</v>
      </c>
      <c r="V47" s="617"/>
      <c r="Y47" s="796" t="s">
        <v>234</v>
      </c>
      <c r="Z47" s="798" t="s">
        <v>618</v>
      </c>
      <c r="AA47" s="794"/>
      <c r="AB47" s="795"/>
    </row>
    <row r="48" spans="1:29" s="618" customFormat="1" ht="12" customHeight="1" x14ac:dyDescent="0.25">
      <c r="A48" s="894"/>
      <c r="B48" s="27"/>
      <c r="C48" s="247"/>
      <c r="D48" s="247"/>
      <c r="E48" s="657">
        <f t="shared" si="13"/>
        <v>0</v>
      </c>
      <c r="F48" s="39">
        <v>0</v>
      </c>
      <c r="G48" s="648">
        <f t="shared" si="15"/>
        <v>0</v>
      </c>
      <c r="H48" s="39">
        <v>0</v>
      </c>
      <c r="I48" s="649">
        <f t="shared" si="16"/>
        <v>0</v>
      </c>
      <c r="J48" s="39">
        <v>0</v>
      </c>
      <c r="K48" s="650">
        <f t="shared" si="17"/>
        <v>0</v>
      </c>
      <c r="L48" s="39">
        <v>0</v>
      </c>
      <c r="M48" s="651">
        <f t="shared" si="18"/>
        <v>0</v>
      </c>
      <c r="N48" s="39">
        <v>0</v>
      </c>
      <c r="O48" s="652">
        <f t="shared" si="19"/>
        <v>0</v>
      </c>
      <c r="P48" s="76">
        <v>0</v>
      </c>
      <c r="Q48" s="654">
        <f t="shared" si="20"/>
        <v>0</v>
      </c>
      <c r="R48" s="647">
        <v>0</v>
      </c>
      <c r="S48" s="655">
        <f t="shared" si="21"/>
        <v>0</v>
      </c>
      <c r="T48" s="114">
        <f t="shared" si="22"/>
        <v>0</v>
      </c>
      <c r="U48" s="656">
        <f t="shared" si="23"/>
        <v>0</v>
      </c>
      <c r="V48" s="617"/>
      <c r="Y48" s="796" t="s">
        <v>234</v>
      </c>
      <c r="Z48" s="798" t="s">
        <v>622</v>
      </c>
      <c r="AA48" s="794"/>
      <c r="AB48" s="795"/>
    </row>
    <row r="49" spans="1:28" s="618" customFormat="1" ht="12" customHeight="1" x14ac:dyDescent="0.25">
      <c r="A49" s="894"/>
      <c r="B49" s="27"/>
      <c r="C49" s="247"/>
      <c r="D49" s="247"/>
      <c r="E49" s="657">
        <f t="shared" si="13"/>
        <v>0</v>
      </c>
      <c r="F49" s="39">
        <v>0</v>
      </c>
      <c r="G49" s="648">
        <f t="shared" si="15"/>
        <v>0</v>
      </c>
      <c r="H49" s="39">
        <v>0</v>
      </c>
      <c r="I49" s="649">
        <f t="shared" si="16"/>
        <v>0</v>
      </c>
      <c r="J49" s="39">
        <v>0</v>
      </c>
      <c r="K49" s="650">
        <f t="shared" si="17"/>
        <v>0</v>
      </c>
      <c r="L49" s="39">
        <v>0</v>
      </c>
      <c r="M49" s="651">
        <f t="shared" si="18"/>
        <v>0</v>
      </c>
      <c r="N49" s="39">
        <v>0</v>
      </c>
      <c r="O49" s="652">
        <f t="shared" si="19"/>
        <v>0</v>
      </c>
      <c r="P49" s="76">
        <v>0</v>
      </c>
      <c r="Q49" s="654">
        <f t="shared" si="20"/>
        <v>0</v>
      </c>
      <c r="R49" s="647">
        <v>0</v>
      </c>
      <c r="S49" s="655">
        <f t="shared" si="21"/>
        <v>0</v>
      </c>
      <c r="T49" s="114">
        <f t="shared" si="22"/>
        <v>0</v>
      </c>
      <c r="U49" s="656">
        <f t="shared" si="23"/>
        <v>0</v>
      </c>
      <c r="V49" s="617"/>
      <c r="Y49" s="796" t="s">
        <v>234</v>
      </c>
      <c r="Z49" s="798" t="s">
        <v>626</v>
      </c>
      <c r="AA49" s="794"/>
      <c r="AB49" s="795"/>
    </row>
    <row r="50" spans="1:28" s="618" customFormat="1" ht="12" customHeight="1" x14ac:dyDescent="0.25">
      <c r="A50" s="894"/>
      <c r="B50" s="27"/>
      <c r="C50" s="247"/>
      <c r="D50" s="247"/>
      <c r="E50" s="657">
        <f t="shared" si="13"/>
        <v>0</v>
      </c>
      <c r="F50" s="39">
        <v>0</v>
      </c>
      <c r="G50" s="648">
        <f t="shared" si="15"/>
        <v>0</v>
      </c>
      <c r="H50" s="39">
        <v>0</v>
      </c>
      <c r="I50" s="649">
        <f t="shared" si="16"/>
        <v>0</v>
      </c>
      <c r="J50" s="39">
        <v>0</v>
      </c>
      <c r="K50" s="650">
        <f t="shared" si="17"/>
        <v>0</v>
      </c>
      <c r="L50" s="39">
        <v>0</v>
      </c>
      <c r="M50" s="651">
        <f t="shared" si="18"/>
        <v>0</v>
      </c>
      <c r="N50" s="39">
        <v>0</v>
      </c>
      <c r="O50" s="652">
        <f t="shared" si="19"/>
        <v>0</v>
      </c>
      <c r="P50" s="76">
        <v>0</v>
      </c>
      <c r="Q50" s="654">
        <f t="shared" si="20"/>
        <v>0</v>
      </c>
      <c r="R50" s="647">
        <v>0</v>
      </c>
      <c r="S50" s="655">
        <f t="shared" si="21"/>
        <v>0</v>
      </c>
      <c r="T50" s="114">
        <f t="shared" si="22"/>
        <v>0</v>
      </c>
      <c r="U50" s="656">
        <f t="shared" si="23"/>
        <v>0</v>
      </c>
      <c r="V50" s="617"/>
      <c r="Y50" s="796" t="s">
        <v>234</v>
      </c>
      <c r="Z50" s="798" t="s">
        <v>619</v>
      </c>
      <c r="AA50" s="794"/>
      <c r="AB50" s="795"/>
    </row>
    <row r="51" spans="1:28" s="618" customFormat="1" ht="12" customHeight="1" x14ac:dyDescent="0.25">
      <c r="A51" s="894"/>
      <c r="B51" s="27"/>
      <c r="C51" s="247"/>
      <c r="D51" s="247"/>
      <c r="E51" s="657">
        <f t="shared" si="13"/>
        <v>0</v>
      </c>
      <c r="F51" s="39">
        <v>0</v>
      </c>
      <c r="G51" s="648">
        <f t="shared" si="15"/>
        <v>0</v>
      </c>
      <c r="H51" s="39">
        <v>0</v>
      </c>
      <c r="I51" s="649">
        <f t="shared" si="16"/>
        <v>0</v>
      </c>
      <c r="J51" s="39">
        <v>0</v>
      </c>
      <c r="K51" s="650">
        <f t="shared" si="17"/>
        <v>0</v>
      </c>
      <c r="L51" s="39">
        <v>0</v>
      </c>
      <c r="M51" s="651">
        <f t="shared" si="18"/>
        <v>0</v>
      </c>
      <c r="N51" s="39">
        <v>0</v>
      </c>
      <c r="O51" s="652">
        <f t="shared" si="19"/>
        <v>0</v>
      </c>
      <c r="P51" s="76">
        <v>0</v>
      </c>
      <c r="Q51" s="654">
        <f t="shared" si="20"/>
        <v>0</v>
      </c>
      <c r="R51" s="647">
        <v>0</v>
      </c>
      <c r="S51" s="655">
        <f t="shared" si="21"/>
        <v>0</v>
      </c>
      <c r="T51" s="114">
        <f t="shared" si="22"/>
        <v>0</v>
      </c>
      <c r="U51" s="656">
        <f t="shared" si="23"/>
        <v>0</v>
      </c>
      <c r="V51" s="617"/>
      <c r="Y51" s="796" t="s">
        <v>234</v>
      </c>
      <c r="Z51" s="798" t="s">
        <v>627</v>
      </c>
      <c r="AA51" s="794"/>
      <c r="AB51" s="795"/>
    </row>
    <row r="52" spans="1:28" s="618" customFormat="1" ht="12" customHeight="1" x14ac:dyDescent="0.25">
      <c r="A52" s="894"/>
      <c r="B52" s="27"/>
      <c r="C52" s="247"/>
      <c r="D52" s="247"/>
      <c r="E52" s="657">
        <f t="shared" si="13"/>
        <v>0</v>
      </c>
      <c r="F52" s="39">
        <v>0</v>
      </c>
      <c r="G52" s="648">
        <f t="shared" si="15"/>
        <v>0</v>
      </c>
      <c r="H52" s="39">
        <v>0</v>
      </c>
      <c r="I52" s="649">
        <f t="shared" si="16"/>
        <v>0</v>
      </c>
      <c r="J52" s="39">
        <v>0</v>
      </c>
      <c r="K52" s="650">
        <f t="shared" si="17"/>
        <v>0</v>
      </c>
      <c r="L52" s="39">
        <v>0</v>
      </c>
      <c r="M52" s="651">
        <f t="shared" si="18"/>
        <v>0</v>
      </c>
      <c r="N52" s="39">
        <v>0</v>
      </c>
      <c r="O52" s="652">
        <f t="shared" si="19"/>
        <v>0</v>
      </c>
      <c r="P52" s="76">
        <v>0</v>
      </c>
      <c r="Q52" s="654">
        <f t="shared" si="20"/>
        <v>0</v>
      </c>
      <c r="R52" s="647">
        <v>0</v>
      </c>
      <c r="S52" s="655">
        <f t="shared" si="21"/>
        <v>0</v>
      </c>
      <c r="T52" s="114">
        <f t="shared" si="22"/>
        <v>0</v>
      </c>
      <c r="U52" s="656">
        <f t="shared" si="23"/>
        <v>0</v>
      </c>
      <c r="V52" s="617"/>
      <c r="Y52" s="796" t="s">
        <v>234</v>
      </c>
      <c r="Z52" s="798" t="s">
        <v>628</v>
      </c>
      <c r="AA52" s="794"/>
      <c r="AB52" s="795"/>
    </row>
    <row r="53" spans="1:28" s="618" customFormat="1" ht="12" customHeight="1" x14ac:dyDescent="0.25">
      <c r="A53" s="894"/>
      <c r="B53" s="27"/>
      <c r="C53" s="247"/>
      <c r="D53" s="247"/>
      <c r="E53" s="657">
        <f t="shared" si="13"/>
        <v>0</v>
      </c>
      <c r="F53" s="39">
        <v>0</v>
      </c>
      <c r="G53" s="648">
        <f t="shared" si="15"/>
        <v>0</v>
      </c>
      <c r="H53" s="39">
        <v>0</v>
      </c>
      <c r="I53" s="649">
        <f t="shared" si="16"/>
        <v>0</v>
      </c>
      <c r="J53" s="39">
        <v>0</v>
      </c>
      <c r="K53" s="650">
        <f t="shared" si="17"/>
        <v>0</v>
      </c>
      <c r="L53" s="39">
        <v>0</v>
      </c>
      <c r="M53" s="651">
        <f t="shared" si="18"/>
        <v>0</v>
      </c>
      <c r="N53" s="39">
        <v>0</v>
      </c>
      <c r="O53" s="652">
        <f t="shared" si="19"/>
        <v>0</v>
      </c>
      <c r="P53" s="76">
        <v>0</v>
      </c>
      <c r="Q53" s="654">
        <f t="shared" si="20"/>
        <v>0</v>
      </c>
      <c r="R53" s="647">
        <v>0</v>
      </c>
      <c r="S53" s="655">
        <f t="shared" si="21"/>
        <v>0</v>
      </c>
      <c r="T53" s="114">
        <f t="shared" si="22"/>
        <v>0</v>
      </c>
      <c r="U53" s="656">
        <f t="shared" si="23"/>
        <v>0</v>
      </c>
      <c r="V53" s="617"/>
      <c r="Y53" s="796" t="s">
        <v>234</v>
      </c>
      <c r="Z53" s="798" t="s">
        <v>625</v>
      </c>
      <c r="AA53" s="794"/>
      <c r="AB53" s="795"/>
    </row>
    <row r="54" spans="1:28" s="618" customFormat="1" ht="12" customHeight="1" x14ac:dyDescent="0.25">
      <c r="A54" s="894"/>
      <c r="B54" s="27"/>
      <c r="C54" s="247"/>
      <c r="D54" s="247"/>
      <c r="E54" s="657">
        <f t="shared" si="13"/>
        <v>0</v>
      </c>
      <c r="F54" s="39">
        <v>0</v>
      </c>
      <c r="G54" s="648">
        <f t="shared" si="15"/>
        <v>0</v>
      </c>
      <c r="H54" s="39">
        <v>0</v>
      </c>
      <c r="I54" s="649">
        <f t="shared" si="16"/>
        <v>0</v>
      </c>
      <c r="J54" s="39">
        <v>0</v>
      </c>
      <c r="K54" s="650">
        <f t="shared" si="17"/>
        <v>0</v>
      </c>
      <c r="L54" s="39">
        <v>0</v>
      </c>
      <c r="M54" s="651">
        <f t="shared" si="18"/>
        <v>0</v>
      </c>
      <c r="N54" s="39">
        <v>0</v>
      </c>
      <c r="O54" s="652">
        <f t="shared" si="19"/>
        <v>0</v>
      </c>
      <c r="P54" s="76">
        <v>0</v>
      </c>
      <c r="Q54" s="654">
        <f t="shared" si="20"/>
        <v>0</v>
      </c>
      <c r="R54" s="647">
        <v>0</v>
      </c>
      <c r="S54" s="655">
        <f t="shared" si="21"/>
        <v>0</v>
      </c>
      <c r="T54" s="114">
        <f t="shared" si="22"/>
        <v>0</v>
      </c>
      <c r="U54" s="656">
        <f t="shared" si="23"/>
        <v>0</v>
      </c>
      <c r="V54" s="617"/>
      <c r="Y54" s="796" t="s">
        <v>234</v>
      </c>
      <c r="Z54" s="798" t="s">
        <v>621</v>
      </c>
      <c r="AA54" s="794"/>
      <c r="AB54" s="795"/>
    </row>
    <row r="55" spans="1:28" s="618" customFormat="1" ht="12" customHeight="1" x14ac:dyDescent="0.25">
      <c r="A55" s="894"/>
      <c r="B55" s="27"/>
      <c r="C55" s="247"/>
      <c r="D55" s="247"/>
      <c r="E55" s="657">
        <f t="shared" si="13"/>
        <v>0</v>
      </c>
      <c r="F55" s="39">
        <v>0</v>
      </c>
      <c r="G55" s="648">
        <f t="shared" si="15"/>
        <v>0</v>
      </c>
      <c r="H55" s="39">
        <v>0</v>
      </c>
      <c r="I55" s="649">
        <f t="shared" si="16"/>
        <v>0</v>
      </c>
      <c r="J55" s="39">
        <v>0</v>
      </c>
      <c r="K55" s="650">
        <f t="shared" si="17"/>
        <v>0</v>
      </c>
      <c r="L55" s="39">
        <v>0</v>
      </c>
      <c r="M55" s="651">
        <f t="shared" si="18"/>
        <v>0</v>
      </c>
      <c r="N55" s="39">
        <v>0</v>
      </c>
      <c r="O55" s="652">
        <f t="shared" si="19"/>
        <v>0</v>
      </c>
      <c r="P55" s="76">
        <v>0</v>
      </c>
      <c r="Q55" s="654">
        <f t="shared" si="20"/>
        <v>0</v>
      </c>
      <c r="R55" s="647">
        <v>0</v>
      </c>
      <c r="S55" s="655">
        <f t="shared" si="21"/>
        <v>0</v>
      </c>
      <c r="T55" s="114">
        <f t="shared" si="22"/>
        <v>0</v>
      </c>
      <c r="U55" s="656">
        <f t="shared" si="23"/>
        <v>0</v>
      </c>
      <c r="V55" s="617"/>
      <c r="Y55" s="796" t="s">
        <v>234</v>
      </c>
      <c r="Z55" s="798" t="s">
        <v>623</v>
      </c>
      <c r="AA55" s="794"/>
      <c r="AB55" s="795"/>
    </row>
    <row r="56" spans="1:28" s="618" customFormat="1" ht="12" customHeight="1" x14ac:dyDescent="0.25">
      <c r="A56" s="894"/>
      <c r="B56" s="27"/>
      <c r="C56" s="247"/>
      <c r="D56" s="247"/>
      <c r="E56" s="657">
        <f t="shared" si="13"/>
        <v>0</v>
      </c>
      <c r="F56" s="39">
        <v>0</v>
      </c>
      <c r="G56" s="648">
        <f t="shared" si="15"/>
        <v>0</v>
      </c>
      <c r="H56" s="39">
        <v>0</v>
      </c>
      <c r="I56" s="649">
        <f t="shared" si="16"/>
        <v>0</v>
      </c>
      <c r="J56" s="39">
        <v>0</v>
      </c>
      <c r="K56" s="650">
        <f t="shared" si="17"/>
        <v>0</v>
      </c>
      <c r="L56" s="39">
        <v>0</v>
      </c>
      <c r="M56" s="651">
        <f t="shared" si="18"/>
        <v>0</v>
      </c>
      <c r="N56" s="39">
        <v>0</v>
      </c>
      <c r="O56" s="652">
        <f t="shared" si="19"/>
        <v>0</v>
      </c>
      <c r="P56" s="76">
        <v>0</v>
      </c>
      <c r="Q56" s="654">
        <f t="shared" si="20"/>
        <v>0</v>
      </c>
      <c r="R56" s="647">
        <v>0</v>
      </c>
      <c r="S56" s="655">
        <f t="shared" si="21"/>
        <v>0</v>
      </c>
      <c r="T56" s="114">
        <f t="shared" si="22"/>
        <v>0</v>
      </c>
      <c r="U56" s="656">
        <f t="shared" si="23"/>
        <v>0</v>
      </c>
      <c r="V56" s="617"/>
      <c r="Y56" s="796" t="s">
        <v>234</v>
      </c>
      <c r="Z56" s="798" t="s">
        <v>624</v>
      </c>
      <c r="AA56" s="794"/>
      <c r="AB56" s="795"/>
    </row>
    <row r="57" spans="1:28" s="618" customFormat="1" ht="12" customHeight="1" x14ac:dyDescent="0.25">
      <c r="A57" s="894"/>
      <c r="B57" s="27"/>
      <c r="C57" s="247"/>
      <c r="D57" s="247"/>
      <c r="E57" s="657">
        <f t="shared" si="13"/>
        <v>0</v>
      </c>
      <c r="F57" s="39">
        <v>0</v>
      </c>
      <c r="G57" s="648">
        <f t="shared" si="15"/>
        <v>0</v>
      </c>
      <c r="H57" s="39">
        <v>0</v>
      </c>
      <c r="I57" s="649">
        <f t="shared" si="16"/>
        <v>0</v>
      </c>
      <c r="J57" s="39">
        <v>0</v>
      </c>
      <c r="K57" s="650">
        <f t="shared" si="17"/>
        <v>0</v>
      </c>
      <c r="L57" s="39">
        <v>0</v>
      </c>
      <c r="M57" s="651">
        <f t="shared" si="18"/>
        <v>0</v>
      </c>
      <c r="N57" s="39">
        <v>0</v>
      </c>
      <c r="O57" s="652">
        <f t="shared" si="19"/>
        <v>0</v>
      </c>
      <c r="P57" s="76">
        <v>0</v>
      </c>
      <c r="Q57" s="654">
        <f t="shared" si="20"/>
        <v>0</v>
      </c>
      <c r="R57" s="647">
        <v>0</v>
      </c>
      <c r="S57" s="655">
        <f t="shared" si="21"/>
        <v>0</v>
      </c>
      <c r="T57" s="114">
        <f t="shared" si="22"/>
        <v>0</v>
      </c>
      <c r="U57" s="656">
        <f t="shared" si="23"/>
        <v>0</v>
      </c>
      <c r="V57" s="617"/>
      <c r="Y57" s="796" t="s">
        <v>234</v>
      </c>
      <c r="Z57" s="798"/>
      <c r="AA57" s="794"/>
      <c r="AB57" s="795"/>
    </row>
    <row r="58" spans="1:28" s="618" customFormat="1" ht="12" customHeight="1" x14ac:dyDescent="0.25">
      <c r="A58" s="894"/>
      <c r="B58" s="27"/>
      <c r="C58" s="247"/>
      <c r="D58" s="247"/>
      <c r="E58" s="657">
        <f t="shared" si="13"/>
        <v>0</v>
      </c>
      <c r="F58" s="39">
        <v>0</v>
      </c>
      <c r="G58" s="648">
        <f t="shared" si="15"/>
        <v>0</v>
      </c>
      <c r="H58" s="39">
        <v>0</v>
      </c>
      <c r="I58" s="649">
        <f t="shared" si="16"/>
        <v>0</v>
      </c>
      <c r="J58" s="39">
        <v>0</v>
      </c>
      <c r="K58" s="650">
        <f t="shared" si="17"/>
        <v>0</v>
      </c>
      <c r="L58" s="39">
        <v>0</v>
      </c>
      <c r="M58" s="651">
        <f t="shared" si="18"/>
        <v>0</v>
      </c>
      <c r="N58" s="39">
        <v>0</v>
      </c>
      <c r="O58" s="652">
        <f t="shared" si="19"/>
        <v>0</v>
      </c>
      <c r="P58" s="76">
        <v>0</v>
      </c>
      <c r="Q58" s="654">
        <f t="shared" si="20"/>
        <v>0</v>
      </c>
      <c r="R58" s="647">
        <v>0</v>
      </c>
      <c r="S58" s="655">
        <f t="shared" si="21"/>
        <v>0</v>
      </c>
      <c r="T58" s="114">
        <f t="shared" si="22"/>
        <v>0</v>
      </c>
      <c r="U58" s="656">
        <f t="shared" si="23"/>
        <v>0</v>
      </c>
      <c r="V58" s="617"/>
      <c r="Y58" s="796" t="s">
        <v>234</v>
      </c>
      <c r="Z58" s="798"/>
      <c r="AA58" s="794"/>
      <c r="AB58" s="795"/>
    </row>
    <row r="59" spans="1:28" s="618" customFormat="1" ht="12" customHeight="1" x14ac:dyDescent="0.25">
      <c r="A59" s="894"/>
      <c r="B59" s="27"/>
      <c r="C59" s="247"/>
      <c r="D59" s="247"/>
      <c r="E59" s="657">
        <f t="shared" si="13"/>
        <v>0</v>
      </c>
      <c r="F59" s="39">
        <v>0</v>
      </c>
      <c r="G59" s="648">
        <f t="shared" si="15"/>
        <v>0</v>
      </c>
      <c r="H59" s="39">
        <v>0</v>
      </c>
      <c r="I59" s="649">
        <f t="shared" si="16"/>
        <v>0</v>
      </c>
      <c r="J59" s="39">
        <v>0</v>
      </c>
      <c r="K59" s="650">
        <f t="shared" si="17"/>
        <v>0</v>
      </c>
      <c r="L59" s="39">
        <v>0</v>
      </c>
      <c r="M59" s="651">
        <f t="shared" si="18"/>
        <v>0</v>
      </c>
      <c r="N59" s="39">
        <v>0</v>
      </c>
      <c r="O59" s="652">
        <f t="shared" si="19"/>
        <v>0</v>
      </c>
      <c r="P59" s="76">
        <v>0</v>
      </c>
      <c r="Q59" s="654">
        <f t="shared" si="20"/>
        <v>0</v>
      </c>
      <c r="R59" s="647">
        <v>0</v>
      </c>
      <c r="S59" s="655">
        <f t="shared" si="21"/>
        <v>0</v>
      </c>
      <c r="T59" s="114">
        <f t="shared" si="22"/>
        <v>0</v>
      </c>
      <c r="U59" s="656">
        <f t="shared" si="23"/>
        <v>0</v>
      </c>
      <c r="V59" s="617"/>
      <c r="Y59" s="796" t="s">
        <v>234</v>
      </c>
      <c r="Z59" s="798"/>
      <c r="AA59" s="794"/>
      <c r="AB59" s="795"/>
    </row>
    <row r="60" spans="1:28" s="618" customFormat="1" ht="12" customHeight="1" x14ac:dyDescent="0.25">
      <c r="A60" s="894"/>
      <c r="B60" s="27"/>
      <c r="C60" s="247"/>
      <c r="D60" s="247"/>
      <c r="E60" s="657">
        <f t="shared" si="13"/>
        <v>0</v>
      </c>
      <c r="F60" s="39">
        <v>0</v>
      </c>
      <c r="G60" s="648">
        <f t="shared" si="15"/>
        <v>0</v>
      </c>
      <c r="H60" s="39">
        <v>0</v>
      </c>
      <c r="I60" s="649">
        <f t="shared" si="16"/>
        <v>0</v>
      </c>
      <c r="J60" s="39">
        <v>0</v>
      </c>
      <c r="K60" s="650">
        <f t="shared" si="17"/>
        <v>0</v>
      </c>
      <c r="L60" s="39">
        <v>0</v>
      </c>
      <c r="M60" s="651">
        <f t="shared" si="18"/>
        <v>0</v>
      </c>
      <c r="N60" s="39">
        <v>0</v>
      </c>
      <c r="O60" s="652">
        <f t="shared" si="19"/>
        <v>0</v>
      </c>
      <c r="P60" s="76">
        <v>0</v>
      </c>
      <c r="Q60" s="654">
        <f t="shared" si="20"/>
        <v>0</v>
      </c>
      <c r="R60" s="647">
        <v>0</v>
      </c>
      <c r="S60" s="655">
        <f t="shared" si="21"/>
        <v>0</v>
      </c>
      <c r="T60" s="114">
        <f t="shared" si="22"/>
        <v>0</v>
      </c>
      <c r="U60" s="656">
        <f t="shared" si="23"/>
        <v>0</v>
      </c>
      <c r="V60" s="617"/>
      <c r="Y60" s="796" t="s">
        <v>234</v>
      </c>
      <c r="Z60" s="798"/>
      <c r="AA60" s="798"/>
      <c r="AB60" s="795"/>
    </row>
    <row r="61" spans="1:28" s="618" customFormat="1" ht="12" customHeight="1" thickBot="1" x14ac:dyDescent="0.3">
      <c r="A61" s="894"/>
      <c r="B61" s="27"/>
      <c r="C61" s="247"/>
      <c r="D61" s="247"/>
      <c r="E61" s="657">
        <f t="shared" si="13"/>
        <v>0</v>
      </c>
      <c r="F61" s="39">
        <v>0</v>
      </c>
      <c r="G61" s="648">
        <f t="shared" si="15"/>
        <v>0</v>
      </c>
      <c r="H61" s="39">
        <v>0</v>
      </c>
      <c r="I61" s="649">
        <f t="shared" si="16"/>
        <v>0</v>
      </c>
      <c r="J61" s="39">
        <v>0</v>
      </c>
      <c r="K61" s="650">
        <f t="shared" si="17"/>
        <v>0</v>
      </c>
      <c r="L61" s="39">
        <v>0</v>
      </c>
      <c r="M61" s="651">
        <f t="shared" si="18"/>
        <v>0</v>
      </c>
      <c r="N61" s="39">
        <v>0</v>
      </c>
      <c r="O61" s="652">
        <f t="shared" si="19"/>
        <v>0</v>
      </c>
      <c r="P61" s="76">
        <v>0</v>
      </c>
      <c r="Q61" s="654">
        <f t="shared" si="20"/>
        <v>0</v>
      </c>
      <c r="R61" s="647">
        <v>0</v>
      </c>
      <c r="S61" s="655">
        <f t="shared" si="21"/>
        <v>0</v>
      </c>
      <c r="T61" s="114">
        <f t="shared" si="22"/>
        <v>0</v>
      </c>
      <c r="U61" s="656">
        <f t="shared" si="23"/>
        <v>0</v>
      </c>
      <c r="V61" s="617"/>
      <c r="Y61" s="799"/>
      <c r="Z61" s="800"/>
      <c r="AA61" s="801"/>
      <c r="AB61" s="802"/>
    </row>
    <row r="62" spans="1:28" s="618" customFormat="1" ht="12" customHeight="1" thickTop="1" x14ac:dyDescent="0.25">
      <c r="A62" s="894"/>
      <c r="B62" s="27"/>
      <c r="C62" s="247"/>
      <c r="D62" s="247"/>
      <c r="E62" s="657">
        <f t="shared" si="13"/>
        <v>0</v>
      </c>
      <c r="F62" s="39">
        <v>0</v>
      </c>
      <c r="G62" s="648">
        <f t="shared" si="15"/>
        <v>0</v>
      </c>
      <c r="H62" s="39">
        <v>0</v>
      </c>
      <c r="I62" s="649">
        <f t="shared" si="16"/>
        <v>0</v>
      </c>
      <c r="J62" s="39">
        <v>0</v>
      </c>
      <c r="K62" s="650">
        <f t="shared" si="17"/>
        <v>0</v>
      </c>
      <c r="L62" s="39">
        <v>0</v>
      </c>
      <c r="M62" s="651">
        <f t="shared" si="18"/>
        <v>0</v>
      </c>
      <c r="N62" s="39">
        <v>0</v>
      </c>
      <c r="O62" s="652">
        <f t="shared" si="19"/>
        <v>0</v>
      </c>
      <c r="P62" s="76">
        <v>0</v>
      </c>
      <c r="Q62" s="654">
        <f t="shared" si="20"/>
        <v>0</v>
      </c>
      <c r="R62" s="647">
        <v>0</v>
      </c>
      <c r="S62" s="655">
        <f t="shared" si="21"/>
        <v>0</v>
      </c>
      <c r="T62" s="114">
        <f t="shared" si="22"/>
        <v>0</v>
      </c>
      <c r="U62" s="656">
        <f t="shared" si="23"/>
        <v>0</v>
      </c>
      <c r="V62" s="617"/>
      <c r="Y62" s="753"/>
      <c r="Z62" s="754"/>
    </row>
    <row r="63" spans="1:28" s="618" customFormat="1" ht="12" customHeight="1" x14ac:dyDescent="0.25">
      <c r="A63" s="894"/>
      <c r="B63" s="27"/>
      <c r="C63" s="247"/>
      <c r="D63" s="247"/>
      <c r="E63" s="657">
        <f t="shared" si="13"/>
        <v>0</v>
      </c>
      <c r="F63" s="39">
        <v>0</v>
      </c>
      <c r="G63" s="648">
        <f t="shared" si="15"/>
        <v>0</v>
      </c>
      <c r="H63" s="39">
        <v>0</v>
      </c>
      <c r="I63" s="649">
        <f t="shared" si="16"/>
        <v>0</v>
      </c>
      <c r="J63" s="39">
        <v>0</v>
      </c>
      <c r="K63" s="650">
        <f t="shared" si="17"/>
        <v>0</v>
      </c>
      <c r="L63" s="39">
        <v>0</v>
      </c>
      <c r="M63" s="651">
        <f t="shared" si="18"/>
        <v>0</v>
      </c>
      <c r="N63" s="39">
        <v>0</v>
      </c>
      <c r="O63" s="652">
        <f t="shared" si="19"/>
        <v>0</v>
      </c>
      <c r="P63" s="76">
        <v>0</v>
      </c>
      <c r="Q63" s="654">
        <f t="shared" si="20"/>
        <v>0</v>
      </c>
      <c r="R63" s="647">
        <v>0</v>
      </c>
      <c r="S63" s="655">
        <f t="shared" si="21"/>
        <v>0</v>
      </c>
      <c r="T63" s="114">
        <f t="shared" si="22"/>
        <v>0</v>
      </c>
      <c r="U63" s="656">
        <f t="shared" si="23"/>
        <v>0</v>
      </c>
      <c r="V63" s="617"/>
      <c r="Z63" s="754"/>
    </row>
    <row r="64" spans="1:28" s="618" customFormat="1" ht="12" customHeight="1" x14ac:dyDescent="0.25">
      <c r="A64" s="894"/>
      <c r="B64" s="27"/>
      <c r="C64" s="247"/>
      <c r="D64" s="247"/>
      <c r="E64" s="657">
        <f t="shared" si="13"/>
        <v>0</v>
      </c>
      <c r="F64" s="39">
        <v>0</v>
      </c>
      <c r="G64" s="648">
        <f t="shared" si="15"/>
        <v>0</v>
      </c>
      <c r="H64" s="39">
        <v>0</v>
      </c>
      <c r="I64" s="649">
        <f t="shared" si="16"/>
        <v>0</v>
      </c>
      <c r="J64" s="39">
        <v>0</v>
      </c>
      <c r="K64" s="650">
        <f t="shared" si="17"/>
        <v>0</v>
      </c>
      <c r="L64" s="39">
        <v>0</v>
      </c>
      <c r="M64" s="651">
        <f t="shared" si="18"/>
        <v>0</v>
      </c>
      <c r="N64" s="39">
        <v>0</v>
      </c>
      <c r="O64" s="652">
        <f t="shared" si="19"/>
        <v>0</v>
      </c>
      <c r="P64" s="76">
        <v>0</v>
      </c>
      <c r="Q64" s="654">
        <f t="shared" si="20"/>
        <v>0</v>
      </c>
      <c r="R64" s="647">
        <v>0</v>
      </c>
      <c r="S64" s="655">
        <f t="shared" si="21"/>
        <v>0</v>
      </c>
      <c r="T64" s="114">
        <f t="shared" si="22"/>
        <v>0</v>
      </c>
      <c r="U64" s="656">
        <f t="shared" si="23"/>
        <v>0</v>
      </c>
      <c r="V64" s="617"/>
      <c r="Z64" s="754"/>
    </row>
    <row r="65" spans="1:28" s="618" customFormat="1" ht="12" customHeight="1" x14ac:dyDescent="0.25">
      <c r="A65" s="894"/>
      <c r="B65" s="474" t="s">
        <v>609</v>
      </c>
      <c r="C65" s="247"/>
      <c r="D65" s="247"/>
      <c r="E65" s="657">
        <f t="shared" si="13"/>
        <v>0</v>
      </c>
      <c r="F65" s="39">
        <v>0</v>
      </c>
      <c r="G65" s="648">
        <f t="shared" si="15"/>
        <v>0</v>
      </c>
      <c r="H65" s="39">
        <v>0</v>
      </c>
      <c r="I65" s="649">
        <f t="shared" si="16"/>
        <v>0</v>
      </c>
      <c r="J65" s="39">
        <v>0</v>
      </c>
      <c r="K65" s="650">
        <f t="shared" si="17"/>
        <v>0</v>
      </c>
      <c r="L65" s="39">
        <v>0</v>
      </c>
      <c r="M65" s="651">
        <f t="shared" si="18"/>
        <v>0</v>
      </c>
      <c r="N65" s="39">
        <v>0</v>
      </c>
      <c r="O65" s="652">
        <f t="shared" si="19"/>
        <v>0</v>
      </c>
      <c r="P65" s="76">
        <v>0</v>
      </c>
      <c r="Q65" s="654">
        <f t="shared" si="20"/>
        <v>0</v>
      </c>
      <c r="R65" s="647">
        <v>0</v>
      </c>
      <c r="S65" s="655">
        <f t="shared" si="21"/>
        <v>0</v>
      </c>
      <c r="T65" s="114">
        <f t="shared" si="22"/>
        <v>0</v>
      </c>
      <c r="U65" s="656">
        <f t="shared" si="23"/>
        <v>0</v>
      </c>
      <c r="V65" s="617"/>
      <c r="Z65" s="754"/>
    </row>
    <row r="66" spans="1:28" s="618" customFormat="1" ht="12" customHeight="1" thickBot="1" x14ac:dyDescent="0.3">
      <c r="A66" s="895"/>
      <c r="B66" s="473"/>
      <c r="C66" s="248"/>
      <c r="D66" s="248"/>
      <c r="E66" s="667"/>
      <c r="F66" s="39">
        <v>0</v>
      </c>
      <c r="G66" s="648">
        <f t="shared" si="15"/>
        <v>0</v>
      </c>
      <c r="H66" s="39">
        <v>0</v>
      </c>
      <c r="I66" s="649">
        <f t="shared" si="16"/>
        <v>0</v>
      </c>
      <c r="J66" s="39">
        <v>0</v>
      </c>
      <c r="K66" s="650">
        <f t="shared" si="17"/>
        <v>0</v>
      </c>
      <c r="L66" s="39">
        <v>0</v>
      </c>
      <c r="M66" s="651">
        <f t="shared" si="18"/>
        <v>0</v>
      </c>
      <c r="N66" s="39">
        <v>0</v>
      </c>
      <c r="O66" s="652">
        <f t="shared" si="19"/>
        <v>0</v>
      </c>
      <c r="P66" s="77">
        <v>0</v>
      </c>
      <c r="Q66" s="654">
        <f t="shared" si="20"/>
        <v>0</v>
      </c>
      <c r="R66" s="647">
        <v>0</v>
      </c>
      <c r="S66" s="655">
        <f t="shared" si="21"/>
        <v>0</v>
      </c>
      <c r="T66" s="114">
        <f t="shared" si="22"/>
        <v>0</v>
      </c>
      <c r="U66" s="656">
        <f t="shared" si="23"/>
        <v>0</v>
      </c>
      <c r="V66" s="617"/>
      <c r="Z66" s="754"/>
    </row>
    <row r="67" spans="1:28" s="683" customFormat="1" ht="18.75" customHeight="1" thickBot="1" x14ac:dyDescent="0.3">
      <c r="A67" s="609"/>
      <c r="B67" s="675" t="s">
        <v>316</v>
      </c>
      <c r="C67" s="745"/>
      <c r="D67" s="745"/>
      <c r="E67" s="676"/>
      <c r="F67" s="677"/>
      <c r="G67" s="678">
        <f>SUM(G42:G66)</f>
        <v>0</v>
      </c>
      <c r="H67" s="677"/>
      <c r="I67" s="679">
        <f>SUM(I42:I66)</f>
        <v>0</v>
      </c>
      <c r="J67" s="677"/>
      <c r="K67" s="679">
        <f>SUM(K42:K66)</f>
        <v>0</v>
      </c>
      <c r="L67" s="677"/>
      <c r="M67" s="679">
        <f>SUM(M42:M66)</f>
        <v>0</v>
      </c>
      <c r="N67" s="677"/>
      <c r="O67" s="679">
        <f>SUM(O42:O66)</f>
        <v>0</v>
      </c>
      <c r="P67" s="677"/>
      <c r="Q67" s="679">
        <f>SUM(Q42:Q66)</f>
        <v>0</v>
      </c>
      <c r="R67" s="677"/>
      <c r="S67" s="679">
        <f>SUM(S42:S66)</f>
        <v>0</v>
      </c>
      <c r="T67" s="677"/>
      <c r="U67" s="681">
        <f>SUM(U42:U66)</f>
        <v>0</v>
      </c>
      <c r="V67" s="682"/>
      <c r="Y67" s="618"/>
      <c r="Z67" s="754"/>
      <c r="AA67" s="618"/>
      <c r="AB67" s="618"/>
    </row>
    <row r="68" spans="1:28" s="699" customFormat="1" ht="18.75" customHeight="1" thickTop="1" thickBot="1" x14ac:dyDescent="0.3">
      <c r="A68" s="609"/>
      <c r="B68" s="675"/>
      <c r="C68" s="745"/>
      <c r="D68" s="745"/>
      <c r="E68" s="676"/>
      <c r="F68" s="677"/>
      <c r="G68" s="678"/>
      <c r="H68" s="677"/>
      <c r="I68" s="678"/>
      <c r="J68" s="677"/>
      <c r="K68" s="678"/>
      <c r="L68" s="677"/>
      <c r="M68" s="678"/>
      <c r="N68" s="677"/>
      <c r="O68" s="678"/>
      <c r="P68" s="677"/>
      <c r="Q68" s="678"/>
      <c r="R68" s="677"/>
      <c r="S68" s="678"/>
      <c r="T68" s="677"/>
      <c r="U68" s="678"/>
      <c r="V68" s="698"/>
      <c r="Y68" s="618"/>
      <c r="Z68" s="492"/>
      <c r="AA68" s="618"/>
      <c r="AB68" s="618"/>
    </row>
    <row r="69" spans="1:28" s="683" customFormat="1" ht="18.75" customHeight="1" thickTop="1" thickBot="1" x14ac:dyDescent="0.3">
      <c r="A69" s="609"/>
      <c r="B69" s="700" t="s">
        <v>317</v>
      </c>
      <c r="C69" s="755"/>
      <c r="D69" s="755"/>
      <c r="E69" s="701"/>
      <c r="F69" s="677"/>
      <c r="G69" s="702">
        <f>G37+G67</f>
        <v>0</v>
      </c>
      <c r="H69" s="677"/>
      <c r="I69" s="702">
        <f>I37+I67</f>
        <v>0</v>
      </c>
      <c r="J69" s="677"/>
      <c r="K69" s="702">
        <f>K37+K67</f>
        <v>0</v>
      </c>
      <c r="L69" s="677"/>
      <c r="M69" s="702">
        <f>M37+M67</f>
        <v>0</v>
      </c>
      <c r="N69" s="677"/>
      <c r="O69" s="702">
        <f>O37+O67</f>
        <v>0</v>
      </c>
      <c r="P69" s="677"/>
      <c r="Q69" s="702">
        <f>Q37+Q67</f>
        <v>0</v>
      </c>
      <c r="R69" s="677"/>
      <c r="S69" s="702">
        <f>S37+S67</f>
        <v>0</v>
      </c>
      <c r="T69" s="677"/>
      <c r="U69" s="702">
        <f>U37+U67</f>
        <v>0</v>
      </c>
      <c r="V69" s="682"/>
      <c r="Y69" s="618"/>
      <c r="Z69" s="754"/>
      <c r="AA69" s="618"/>
      <c r="AB69" s="618"/>
    </row>
    <row r="70" spans="1:28" s="609" customFormat="1" ht="15.75" thickTop="1" x14ac:dyDescent="0.25">
      <c r="A70" s="703"/>
      <c r="E70" s="703"/>
      <c r="F70" s="703"/>
      <c r="G70" s="703"/>
      <c r="H70" s="703"/>
      <c r="I70" s="703"/>
      <c r="J70" s="703"/>
      <c r="K70" s="703"/>
      <c r="L70" s="703"/>
      <c r="M70" s="703"/>
      <c r="N70" s="703"/>
      <c r="O70" s="703"/>
      <c r="P70" s="703"/>
      <c r="Q70" s="703"/>
      <c r="R70" s="703"/>
      <c r="S70" s="703"/>
      <c r="T70" s="705"/>
      <c r="U70" s="705"/>
      <c r="V70" s="703"/>
      <c r="W70" s="703"/>
      <c r="X70" s="706"/>
      <c r="Y70" s="618"/>
      <c r="Z70" s="754"/>
      <c r="AA70" s="618"/>
      <c r="AB70" s="618"/>
    </row>
    <row r="71" spans="1:28" x14ac:dyDescent="0.25">
      <c r="Y71" s="618"/>
      <c r="Z71" s="753"/>
      <c r="AA71" s="618"/>
      <c r="AB71" s="618"/>
    </row>
    <row r="72" spans="1:28" x14ac:dyDescent="0.25">
      <c r="Y72" s="618"/>
      <c r="Z72" s="753"/>
      <c r="AA72" s="618"/>
      <c r="AB72" s="618"/>
    </row>
    <row r="73" spans="1:28" x14ac:dyDescent="0.25">
      <c r="Y73" s="618"/>
      <c r="Z73" s="754"/>
      <c r="AA73" s="618"/>
      <c r="AB73" s="618"/>
    </row>
    <row r="74" spans="1:28" x14ac:dyDescent="0.25">
      <c r="Y74" s="618"/>
      <c r="Z74" s="754"/>
      <c r="AA74" s="618"/>
      <c r="AB74" s="618"/>
    </row>
    <row r="75" spans="1:28" x14ac:dyDescent="0.25">
      <c r="Y75" s="618"/>
      <c r="Z75" s="753"/>
      <c r="AA75" s="618"/>
      <c r="AB75" s="618"/>
    </row>
    <row r="76" spans="1:28" x14ac:dyDescent="0.25">
      <c r="Y76" s="618"/>
      <c r="Z76" s="754"/>
      <c r="AA76" s="618"/>
      <c r="AB76" s="618"/>
    </row>
    <row r="77" spans="1:28" x14ac:dyDescent="0.25">
      <c r="Y77" s="618"/>
      <c r="Z77" s="753"/>
      <c r="AA77" s="618"/>
      <c r="AB77" s="618"/>
    </row>
    <row r="78" spans="1:28" x14ac:dyDescent="0.25">
      <c r="Y78" s="618"/>
      <c r="Z78" s="753"/>
      <c r="AA78" s="618"/>
      <c r="AB78" s="618"/>
    </row>
    <row r="79" spans="1:28" x14ac:dyDescent="0.25">
      <c r="Y79" s="618"/>
      <c r="Z79" s="753"/>
      <c r="AA79" s="618"/>
      <c r="AB79" s="618"/>
    </row>
    <row r="80" spans="1:28" x14ac:dyDescent="0.25">
      <c r="Y80" s="618"/>
      <c r="Z80" s="753"/>
      <c r="AA80" s="618"/>
      <c r="AB80" s="618"/>
    </row>
    <row r="81" spans="25:28" x14ac:dyDescent="0.25">
      <c r="Y81" s="618"/>
      <c r="Z81" s="618"/>
      <c r="AA81" s="618"/>
      <c r="AB81" s="618"/>
    </row>
    <row r="82" spans="25:28" x14ac:dyDescent="0.25">
      <c r="Y82" s="618"/>
      <c r="Z82" s="618"/>
      <c r="AA82" s="618"/>
      <c r="AB82" s="618"/>
    </row>
    <row r="83" spans="25:28" x14ac:dyDescent="0.25">
      <c r="Y83" s="618"/>
      <c r="Z83" s="618"/>
      <c r="AA83" s="618"/>
      <c r="AB83" s="618"/>
    </row>
    <row r="84" spans="25:28" x14ac:dyDescent="0.25">
      <c r="Y84" s="683"/>
      <c r="Z84" s="683"/>
      <c r="AA84" s="683"/>
      <c r="AB84" s="683"/>
    </row>
    <row r="85" spans="25:28" x14ac:dyDescent="0.25">
      <c r="Y85" s="699"/>
      <c r="Z85" s="699"/>
      <c r="AA85" s="699"/>
      <c r="AB85" s="699"/>
    </row>
    <row r="86" spans="25:28" x14ac:dyDescent="0.25">
      <c r="Y86" s="683"/>
      <c r="Z86" s="683"/>
      <c r="AA86" s="683"/>
      <c r="AB86" s="683"/>
    </row>
    <row r="87" spans="25:28" x14ac:dyDescent="0.25">
      <c r="Y87" s="707"/>
      <c r="Z87" s="703"/>
      <c r="AA87" s="703"/>
      <c r="AB87" s="703"/>
    </row>
  </sheetData>
  <sheetProtection sheet="1" objects="1" scenarios="1" insertRows="0" selectLockedCells="1"/>
  <protectedRanges>
    <protectedRange sqref="Z11:Z12 B12:E34 Z16:Z17 B42:E64 Z24 Z29 Z32 Z21:Z22 C35:E36 C65:E66"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600-000000000000}"/>
    <hyperlink ref="V4:X4" location="'DCF-ODV Budget Summary'!A1" display="Click here to return to DCF-ODV Budget Summary Page" xr:uid="{00000000-0004-0000-1600-000001000000}"/>
    <hyperlink ref="Q4" location="'DCF-ODV Budget Summary'!A1" display="Click here to return to DCF-ODV Budget Summary Page" xr:uid="{00000000-0004-0000-1600-000002000000}"/>
  </hyperlinks>
  <pageMargins left="0.2" right="0.2" top="0.25" bottom="0.25" header="0.3" footer="0.3"/>
  <pageSetup scale="58" orientation="landscape" r:id="rId1"/>
  <colBreaks count="1" manualBreakCount="1">
    <brk id="21"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CC66FF"/>
    <pageSetUpPr fitToPage="1"/>
  </sheetPr>
  <dimension ref="A1:T356"/>
  <sheetViews>
    <sheetView zoomScale="90" zoomScaleNormal="90" workbookViewId="0">
      <selection activeCell="O18" sqref="O18"/>
    </sheetView>
  </sheetViews>
  <sheetFormatPr defaultColWidth="9.140625" defaultRowHeight="14.25" x14ac:dyDescent="0.2"/>
  <cols>
    <col min="1" max="16384" width="9.140625" style="75"/>
  </cols>
  <sheetData>
    <row r="1" spans="1:20" ht="30" x14ac:dyDescent="0.4">
      <c r="A1" s="958" t="s">
        <v>0</v>
      </c>
      <c r="B1" s="958"/>
      <c r="C1" s="958"/>
      <c r="D1" s="958"/>
      <c r="E1" s="958"/>
      <c r="F1" s="958"/>
      <c r="G1" s="958"/>
      <c r="H1" s="958"/>
      <c r="I1" s="958"/>
      <c r="J1" s="958"/>
      <c r="K1" s="958"/>
      <c r="L1" s="958"/>
      <c r="M1" s="958"/>
      <c r="N1" s="958"/>
      <c r="O1" s="958"/>
      <c r="P1" s="958"/>
      <c r="Q1" s="958"/>
      <c r="R1" s="487"/>
      <c r="S1" s="487"/>
      <c r="T1" s="487"/>
    </row>
    <row r="2" spans="1:20" ht="33" customHeight="1" x14ac:dyDescent="0.25">
      <c r="A2" s="820" t="s">
        <v>573</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57" customHeight="1" x14ac:dyDescent="0.2">
      <c r="A7" s="948" t="s">
        <v>412</v>
      </c>
      <c r="B7" s="948"/>
      <c r="C7" s="948"/>
      <c r="D7" s="948"/>
      <c r="E7" s="948"/>
      <c r="F7" s="948"/>
      <c r="G7" s="948"/>
      <c r="H7" s="948"/>
      <c r="I7" s="948"/>
      <c r="J7" s="948"/>
      <c r="K7" s="948"/>
      <c r="L7" s="948"/>
      <c r="M7" s="948"/>
      <c r="N7" s="948"/>
      <c r="O7" s="948"/>
      <c r="P7" s="948"/>
      <c r="Q7" s="948"/>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row r="145" s="75" customFormat="1" x14ac:dyDescent="0.2"/>
    <row r="146" s="75" customFormat="1" x14ac:dyDescent="0.2"/>
    <row r="147" s="75" customFormat="1" x14ac:dyDescent="0.2"/>
    <row r="148" s="75" customFormat="1" x14ac:dyDescent="0.2"/>
    <row r="149" s="75" customFormat="1" x14ac:dyDescent="0.2"/>
    <row r="150" s="75" customFormat="1" x14ac:dyDescent="0.2"/>
    <row r="151" s="75" customFormat="1" x14ac:dyDescent="0.2"/>
    <row r="152" s="75" customFormat="1" x14ac:dyDescent="0.2"/>
    <row r="153" s="75" customFormat="1" x14ac:dyDescent="0.2"/>
    <row r="154" s="75" customFormat="1" x14ac:dyDescent="0.2"/>
    <row r="155" s="75" customFormat="1" x14ac:dyDescent="0.2"/>
    <row r="156" s="75" customFormat="1" x14ac:dyDescent="0.2"/>
    <row r="157" s="75" customFormat="1" x14ac:dyDescent="0.2"/>
    <row r="158" s="75" customFormat="1" x14ac:dyDescent="0.2"/>
    <row r="159" s="75" customFormat="1" x14ac:dyDescent="0.2"/>
    <row r="160" s="75" customFormat="1" x14ac:dyDescent="0.2"/>
    <row r="161" s="75" customFormat="1" x14ac:dyDescent="0.2"/>
    <row r="162" s="75" customFormat="1" x14ac:dyDescent="0.2"/>
    <row r="163" s="75" customFormat="1" x14ac:dyDescent="0.2"/>
    <row r="164" s="75" customFormat="1" x14ac:dyDescent="0.2"/>
    <row r="165" s="75" customFormat="1" x14ac:dyDescent="0.2"/>
    <row r="166" s="75" customFormat="1" x14ac:dyDescent="0.2"/>
    <row r="167" s="75" customFormat="1" x14ac:dyDescent="0.2"/>
    <row r="168" s="75" customFormat="1" x14ac:dyDescent="0.2"/>
    <row r="169" s="75" customFormat="1" x14ac:dyDescent="0.2"/>
    <row r="170" s="75" customFormat="1" x14ac:dyDescent="0.2"/>
    <row r="171" s="75" customFormat="1" x14ac:dyDescent="0.2"/>
    <row r="172" s="75" customFormat="1" x14ac:dyDescent="0.2"/>
    <row r="173" s="75" customFormat="1" x14ac:dyDescent="0.2"/>
    <row r="174" s="75" customFormat="1" x14ac:dyDescent="0.2"/>
    <row r="175" s="75" customFormat="1" x14ac:dyDescent="0.2"/>
    <row r="176" s="75" customFormat="1" x14ac:dyDescent="0.2"/>
    <row r="177" s="75" customFormat="1" x14ac:dyDescent="0.2"/>
    <row r="178" s="75" customFormat="1" x14ac:dyDescent="0.2"/>
    <row r="179" s="75" customFormat="1" x14ac:dyDescent="0.2"/>
    <row r="180" s="75" customFormat="1" x14ac:dyDescent="0.2"/>
    <row r="181" s="75" customFormat="1" x14ac:dyDescent="0.2"/>
    <row r="182" s="75" customFormat="1" x14ac:dyDescent="0.2"/>
    <row r="183" s="75" customFormat="1" x14ac:dyDescent="0.2"/>
    <row r="184" s="75" customFormat="1" x14ac:dyDescent="0.2"/>
    <row r="185" s="75" customFormat="1" x14ac:dyDescent="0.2"/>
    <row r="186" s="75" customFormat="1" x14ac:dyDescent="0.2"/>
    <row r="187" s="75" customFormat="1" x14ac:dyDescent="0.2"/>
    <row r="188" s="75" customFormat="1" x14ac:dyDescent="0.2"/>
    <row r="189" s="75" customFormat="1" x14ac:dyDescent="0.2"/>
    <row r="190" s="75" customFormat="1" x14ac:dyDescent="0.2"/>
    <row r="191" s="75" customFormat="1" x14ac:dyDescent="0.2"/>
    <row r="192" s="75" customFormat="1" x14ac:dyDescent="0.2"/>
    <row r="193" s="75" customFormat="1" x14ac:dyDescent="0.2"/>
    <row r="194" s="75" customFormat="1" x14ac:dyDescent="0.2"/>
    <row r="195" s="75" customFormat="1" x14ac:dyDescent="0.2"/>
    <row r="196" s="75" customFormat="1" x14ac:dyDescent="0.2"/>
    <row r="197" s="75" customFormat="1" x14ac:dyDescent="0.2"/>
    <row r="198" s="75" customFormat="1" x14ac:dyDescent="0.2"/>
    <row r="199" s="75" customFormat="1" x14ac:dyDescent="0.2"/>
    <row r="200" s="75" customFormat="1" x14ac:dyDescent="0.2"/>
    <row r="201" s="75" customFormat="1" x14ac:dyDescent="0.2"/>
    <row r="202" s="75" customFormat="1" x14ac:dyDescent="0.2"/>
    <row r="203" s="75" customFormat="1" x14ac:dyDescent="0.2"/>
    <row r="204" s="75" customFormat="1" x14ac:dyDescent="0.2"/>
    <row r="205" s="75" customFormat="1" x14ac:dyDescent="0.2"/>
    <row r="206" s="75" customFormat="1" x14ac:dyDescent="0.2"/>
    <row r="207" s="75" customFormat="1" x14ac:dyDescent="0.2"/>
    <row r="208" s="75" customFormat="1" x14ac:dyDescent="0.2"/>
    <row r="209" s="75" customFormat="1" x14ac:dyDescent="0.2"/>
    <row r="210" s="75" customFormat="1" x14ac:dyDescent="0.2"/>
    <row r="211" s="75" customFormat="1" x14ac:dyDescent="0.2"/>
    <row r="212" s="75" customFormat="1" x14ac:dyDescent="0.2"/>
    <row r="213" s="75" customFormat="1" x14ac:dyDescent="0.2"/>
    <row r="214" s="75" customFormat="1" x14ac:dyDescent="0.2"/>
    <row r="215" s="75" customFormat="1" x14ac:dyDescent="0.2"/>
    <row r="216" s="75" customFormat="1" x14ac:dyDescent="0.2"/>
    <row r="217" s="75" customFormat="1" x14ac:dyDescent="0.2"/>
    <row r="218" s="75" customFormat="1" x14ac:dyDescent="0.2"/>
    <row r="219" s="75" customFormat="1" x14ac:dyDescent="0.2"/>
    <row r="220" s="75" customFormat="1" x14ac:dyDescent="0.2"/>
    <row r="221" s="75" customFormat="1" x14ac:dyDescent="0.2"/>
    <row r="222" s="75" customFormat="1" x14ac:dyDescent="0.2"/>
    <row r="223" s="75" customFormat="1" x14ac:dyDescent="0.2"/>
    <row r="224" s="75" customFormat="1" x14ac:dyDescent="0.2"/>
    <row r="225" s="75" customFormat="1" x14ac:dyDescent="0.2"/>
    <row r="226" s="75" customFormat="1" x14ac:dyDescent="0.2"/>
    <row r="227" s="75" customFormat="1" x14ac:dyDescent="0.2"/>
    <row r="228" s="75" customFormat="1" x14ac:dyDescent="0.2"/>
    <row r="229" s="75" customFormat="1" x14ac:dyDescent="0.2"/>
    <row r="230" s="75" customFormat="1" x14ac:dyDescent="0.2"/>
    <row r="231" s="75" customFormat="1" x14ac:dyDescent="0.2"/>
    <row r="232" s="75" customFormat="1" x14ac:dyDescent="0.2"/>
    <row r="233" s="75" customFormat="1" x14ac:dyDescent="0.2"/>
    <row r="234" s="75" customFormat="1" x14ac:dyDescent="0.2"/>
    <row r="235" s="75" customFormat="1" x14ac:dyDescent="0.2"/>
    <row r="236" s="75" customFormat="1" x14ac:dyDescent="0.2"/>
    <row r="237" s="75" customFormat="1" x14ac:dyDescent="0.2"/>
    <row r="238" s="75" customFormat="1" x14ac:dyDescent="0.2"/>
    <row r="239" s="75" customFormat="1" x14ac:dyDescent="0.2"/>
    <row r="240" s="75" customFormat="1" x14ac:dyDescent="0.2"/>
    <row r="241" s="75" customFormat="1" x14ac:dyDescent="0.2"/>
    <row r="242" s="75" customFormat="1" x14ac:dyDescent="0.2"/>
    <row r="243" s="75" customFormat="1" x14ac:dyDescent="0.2"/>
    <row r="244" s="75" customFormat="1" x14ac:dyDescent="0.2"/>
    <row r="245" s="75" customFormat="1" x14ac:dyDescent="0.2"/>
    <row r="246" s="75" customFormat="1" x14ac:dyDescent="0.2"/>
    <row r="247" s="75" customFormat="1" x14ac:dyDescent="0.2"/>
    <row r="248" s="75" customFormat="1" x14ac:dyDescent="0.2"/>
    <row r="249" s="75" customFormat="1" x14ac:dyDescent="0.2"/>
    <row r="250" s="75" customFormat="1" x14ac:dyDescent="0.2"/>
    <row r="251" s="75" customFormat="1" x14ac:dyDescent="0.2"/>
    <row r="252" s="75" customFormat="1" x14ac:dyDescent="0.2"/>
    <row r="253" s="75" customFormat="1" x14ac:dyDescent="0.2"/>
    <row r="254" s="75" customFormat="1" x14ac:dyDescent="0.2"/>
    <row r="255" s="75" customFormat="1" x14ac:dyDescent="0.2"/>
    <row r="256" s="75" customFormat="1" x14ac:dyDescent="0.2"/>
    <row r="257" s="75" customFormat="1" x14ac:dyDescent="0.2"/>
    <row r="258" s="75" customFormat="1" x14ac:dyDescent="0.2"/>
    <row r="259" s="75" customFormat="1" x14ac:dyDescent="0.2"/>
    <row r="260" s="75" customFormat="1" x14ac:dyDescent="0.2"/>
    <row r="261" s="75" customFormat="1" x14ac:dyDescent="0.2"/>
    <row r="262" s="75" customFormat="1" x14ac:dyDescent="0.2"/>
    <row r="263" s="75" customFormat="1" x14ac:dyDescent="0.2"/>
    <row r="264" s="75" customFormat="1" x14ac:dyDescent="0.2"/>
    <row r="265" s="75" customFormat="1" x14ac:dyDescent="0.2"/>
    <row r="266" s="75" customFormat="1" x14ac:dyDescent="0.2"/>
    <row r="267" s="75" customFormat="1" x14ac:dyDescent="0.2"/>
    <row r="268" s="75" customFormat="1" x14ac:dyDescent="0.2"/>
    <row r="269" s="75" customFormat="1" x14ac:dyDescent="0.2"/>
    <row r="270" s="75" customFormat="1" x14ac:dyDescent="0.2"/>
    <row r="271" s="75" customFormat="1" x14ac:dyDescent="0.2"/>
    <row r="272" s="75" customFormat="1" x14ac:dyDescent="0.2"/>
    <row r="273" s="75" customFormat="1" x14ac:dyDescent="0.2"/>
    <row r="274" s="75" customFormat="1" x14ac:dyDescent="0.2"/>
    <row r="275" s="75" customFormat="1" x14ac:dyDescent="0.2"/>
    <row r="276" s="75" customFormat="1" x14ac:dyDescent="0.2"/>
    <row r="277" s="75" customFormat="1" x14ac:dyDescent="0.2"/>
    <row r="278" s="75" customFormat="1" x14ac:dyDescent="0.2"/>
    <row r="279" s="75" customFormat="1" x14ac:dyDescent="0.2"/>
    <row r="280" s="75" customFormat="1" x14ac:dyDescent="0.2"/>
    <row r="281" s="75" customFormat="1" x14ac:dyDescent="0.2"/>
    <row r="282" s="75" customFormat="1" x14ac:dyDescent="0.2"/>
    <row r="283" s="75" customFormat="1" x14ac:dyDescent="0.2"/>
    <row r="284" s="75" customFormat="1" x14ac:dyDescent="0.2"/>
    <row r="285" s="75" customFormat="1" x14ac:dyDescent="0.2"/>
    <row r="286" s="75" customFormat="1" x14ac:dyDescent="0.2"/>
    <row r="287" s="75" customFormat="1" x14ac:dyDescent="0.2"/>
    <row r="288" s="75" customFormat="1" x14ac:dyDescent="0.2"/>
    <row r="289" s="75" customFormat="1" x14ac:dyDescent="0.2"/>
    <row r="290" s="75" customFormat="1" x14ac:dyDescent="0.2"/>
    <row r="291" s="75" customFormat="1" x14ac:dyDescent="0.2"/>
    <row r="292" s="75" customFormat="1" x14ac:dyDescent="0.2"/>
    <row r="293" s="75" customFormat="1" x14ac:dyDescent="0.2"/>
    <row r="294" s="75" customFormat="1" x14ac:dyDescent="0.2"/>
    <row r="295" s="75" customFormat="1" x14ac:dyDescent="0.2"/>
    <row r="296" s="75" customFormat="1" x14ac:dyDescent="0.2"/>
    <row r="297" s="75" customFormat="1" x14ac:dyDescent="0.2"/>
    <row r="298" s="75" customFormat="1" x14ac:dyDescent="0.2"/>
    <row r="299" s="75" customFormat="1" x14ac:dyDescent="0.2"/>
    <row r="300" s="75" customFormat="1" x14ac:dyDescent="0.2"/>
    <row r="301" s="75" customFormat="1" x14ac:dyDescent="0.2"/>
    <row r="302" s="75" customFormat="1" x14ac:dyDescent="0.2"/>
    <row r="303" s="75" customFormat="1" x14ac:dyDescent="0.2"/>
    <row r="304" s="75" customFormat="1" x14ac:dyDescent="0.2"/>
    <row r="305" s="75" customFormat="1" x14ac:dyDescent="0.2"/>
    <row r="306" s="75" customFormat="1" x14ac:dyDescent="0.2"/>
    <row r="307" s="75" customFormat="1" x14ac:dyDescent="0.2"/>
    <row r="308" s="75" customFormat="1" x14ac:dyDescent="0.2"/>
    <row r="309" s="75" customFormat="1" x14ac:dyDescent="0.2"/>
    <row r="310" s="75" customFormat="1" x14ac:dyDescent="0.2"/>
    <row r="311" s="75" customFormat="1" x14ac:dyDescent="0.2"/>
    <row r="312" s="75" customFormat="1" x14ac:dyDescent="0.2"/>
    <row r="313" s="75" customFormat="1" x14ac:dyDescent="0.2"/>
    <row r="314" s="75" customFormat="1" x14ac:dyDescent="0.2"/>
    <row r="315" s="75" customFormat="1" x14ac:dyDescent="0.2"/>
    <row r="316" s="75" customFormat="1" x14ac:dyDescent="0.2"/>
    <row r="317" s="75" customFormat="1" x14ac:dyDescent="0.2"/>
    <row r="318" s="75" customFormat="1" x14ac:dyDescent="0.2"/>
    <row r="319" s="75" customFormat="1" x14ac:dyDescent="0.2"/>
    <row r="320" s="75" customFormat="1" x14ac:dyDescent="0.2"/>
    <row r="321" s="75" customFormat="1" x14ac:dyDescent="0.2"/>
    <row r="322" s="75" customFormat="1" x14ac:dyDescent="0.2"/>
    <row r="323" s="75" customFormat="1" x14ac:dyDescent="0.2"/>
    <row r="324" s="75" customFormat="1" x14ac:dyDescent="0.2"/>
    <row r="325" s="75" customFormat="1" x14ac:dyDescent="0.2"/>
    <row r="326" s="75" customFormat="1" x14ac:dyDescent="0.2"/>
    <row r="327" s="75" customFormat="1" x14ac:dyDescent="0.2"/>
    <row r="328" s="75" customFormat="1" x14ac:dyDescent="0.2"/>
    <row r="329" s="75" customFormat="1" x14ac:dyDescent="0.2"/>
    <row r="330" s="75" customFormat="1" x14ac:dyDescent="0.2"/>
    <row r="331" s="75" customFormat="1" x14ac:dyDescent="0.2"/>
    <row r="332" s="75" customFormat="1" x14ac:dyDescent="0.2"/>
    <row r="333" s="75" customFormat="1" x14ac:dyDescent="0.2"/>
    <row r="334" s="75" customFormat="1" x14ac:dyDescent="0.2"/>
    <row r="335" s="75" customFormat="1" x14ac:dyDescent="0.2"/>
    <row r="336" s="75" customFormat="1" x14ac:dyDescent="0.2"/>
    <row r="337" s="75" customFormat="1" x14ac:dyDescent="0.2"/>
    <row r="338" s="75" customFormat="1" x14ac:dyDescent="0.2"/>
    <row r="339" s="75" customFormat="1" x14ac:dyDescent="0.2"/>
    <row r="340" s="75" customFormat="1" x14ac:dyDescent="0.2"/>
    <row r="341" s="75" customFormat="1" x14ac:dyDescent="0.2"/>
    <row r="342" s="75" customFormat="1" x14ac:dyDescent="0.2"/>
    <row r="343" s="75" customFormat="1" x14ac:dyDescent="0.2"/>
    <row r="344" s="75" customFormat="1" x14ac:dyDescent="0.2"/>
    <row r="345" s="75" customFormat="1" x14ac:dyDescent="0.2"/>
    <row r="346" s="75" customFormat="1" x14ac:dyDescent="0.2"/>
    <row r="347" s="75" customFormat="1" x14ac:dyDescent="0.2"/>
    <row r="348" s="75" customFormat="1" x14ac:dyDescent="0.2"/>
    <row r="349" s="75" customFormat="1" x14ac:dyDescent="0.2"/>
    <row r="350" s="75" customFormat="1" x14ac:dyDescent="0.2"/>
    <row r="351" s="75" customFormat="1" x14ac:dyDescent="0.2"/>
    <row r="352" s="75" customFormat="1" x14ac:dyDescent="0.2"/>
    <row r="353" s="75" customFormat="1" x14ac:dyDescent="0.2"/>
    <row r="354" s="75" customFormat="1" x14ac:dyDescent="0.2"/>
    <row r="355" s="75" customFormat="1" x14ac:dyDescent="0.2"/>
    <row r="356"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700-000000000000}"/>
    <hyperlink ref="R2:T2" location="'DCF-ODV Budget Summary'!A1" display="Click here to return to DCF-ODV Budget Summary Page" xr:uid="{00000000-0004-0000-1700-000001000000}"/>
  </hyperlinks>
  <pageMargins left="0.2" right="0.2" top="0.5" bottom="0.5" header="0.3" footer="0.3"/>
  <pageSetup scale="66" orientation="landscape" r:id="rId1"/>
  <colBreaks count="1" manualBreakCount="1">
    <brk id="17"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pageSetUpPr fitToPage="1"/>
  </sheetPr>
  <dimension ref="A1:AO70"/>
  <sheetViews>
    <sheetView zoomScale="90" zoomScaleNormal="90" workbookViewId="0">
      <pane xSplit="5" ySplit="9" topLeftCell="F26" activePane="bottomRight" state="frozen"/>
      <selection activeCell="M53" sqref="M53"/>
      <selection pane="topRight" activeCell="M53" sqref="M53"/>
      <selection pane="bottomLeft" activeCell="M53" sqref="M53"/>
      <selection pane="bottomRight" activeCell="L47" sqref="L47"/>
    </sheetView>
  </sheetViews>
  <sheetFormatPr defaultColWidth="9.140625" defaultRowHeight="15" x14ac:dyDescent="0.25"/>
  <cols>
    <col min="1" max="1" width="3.28515625" style="7" bestFit="1" customWidth="1"/>
    <col min="2" max="2" width="29.42578125" style="7" customWidth="1"/>
    <col min="3" max="3" width="18" style="7" customWidth="1"/>
    <col min="4" max="5" width="16.7109375" style="7" customWidth="1"/>
    <col min="6" max="6" width="7.42578125" style="7" customWidth="1"/>
    <col min="7" max="7" width="14.85546875" style="7" customWidth="1"/>
    <col min="8" max="8" width="7.42578125" style="7" customWidth="1"/>
    <col min="9" max="9" width="13.42578125" style="7" customWidth="1"/>
    <col min="10" max="10" width="7.42578125" style="7" customWidth="1"/>
    <col min="11" max="11" width="13.42578125" style="7" customWidth="1"/>
    <col min="12" max="12" width="7.42578125" style="7" customWidth="1"/>
    <col min="13" max="13" width="13.42578125" style="7" customWidth="1"/>
    <col min="14" max="14" width="7.42578125" style="7" customWidth="1"/>
    <col min="15" max="15" width="13.42578125" style="7" customWidth="1"/>
    <col min="16" max="16" width="7.42578125" style="7" customWidth="1"/>
    <col min="17" max="17" width="13.42578125" style="7" customWidth="1"/>
    <col min="18" max="18" width="7.42578125" style="7" hidden="1" customWidth="1"/>
    <col min="19" max="19" width="13.42578125" style="7" hidden="1" customWidth="1"/>
    <col min="20" max="20" width="7.42578125" style="58" customWidth="1"/>
    <col min="21" max="21" width="13.42578125" style="58" customWidth="1"/>
    <col min="22" max="22" width="13.85546875" style="7" customWidth="1"/>
    <col min="23" max="23" width="15" style="7" customWidth="1"/>
    <col min="24" max="24" width="9" style="47" customWidth="1"/>
    <col min="25" max="25" width="5.85546875" style="52" customWidth="1"/>
    <col min="26" max="26" width="32.7109375" style="7" customWidth="1"/>
    <col min="27" max="27" width="12.140625" style="7" bestFit="1" customWidth="1"/>
    <col min="28" max="28" width="12" style="7" bestFit="1" customWidth="1"/>
    <col min="29" max="16384" width="9.140625" style="7"/>
  </cols>
  <sheetData>
    <row r="1" spans="1:41" customFormat="1" ht="18" customHeight="1" x14ac:dyDescent="0.35">
      <c r="A1" s="961" t="s">
        <v>0</v>
      </c>
      <c r="B1" s="961"/>
      <c r="C1" s="961"/>
      <c r="D1" s="961"/>
      <c r="E1" s="961"/>
      <c r="F1" s="961"/>
      <c r="G1" s="961"/>
      <c r="H1" s="961"/>
      <c r="I1" s="961"/>
      <c r="J1" s="961"/>
      <c r="K1" s="961"/>
      <c r="L1" s="961"/>
      <c r="M1" s="961"/>
      <c r="N1" s="961"/>
      <c r="O1" s="961"/>
      <c r="P1" s="961"/>
      <c r="Q1" s="961"/>
      <c r="R1" s="961"/>
      <c r="S1" s="961"/>
      <c r="T1" s="961"/>
      <c r="U1" s="961"/>
      <c r="X1" s="44"/>
      <c r="Y1" s="48"/>
    </row>
    <row r="2" spans="1:41" customFormat="1" ht="18" customHeight="1" x14ac:dyDescent="0.3">
      <c r="A2" s="962" t="s">
        <v>538</v>
      </c>
      <c r="B2" s="962"/>
      <c r="C2" s="962"/>
      <c r="D2" s="962"/>
      <c r="E2" s="962"/>
      <c r="F2" s="962"/>
      <c r="G2" s="962"/>
      <c r="H2" s="962"/>
      <c r="I2" s="962"/>
      <c r="J2" s="962"/>
      <c r="K2" s="962"/>
      <c r="L2" s="962"/>
      <c r="M2" s="962"/>
      <c r="N2" s="962"/>
      <c r="O2" s="962"/>
      <c r="P2" s="962"/>
      <c r="Q2" s="962"/>
      <c r="R2" s="962"/>
      <c r="S2" s="962"/>
      <c r="T2" s="962"/>
      <c r="U2" s="962"/>
      <c r="X2" s="44"/>
      <c r="Y2" s="48"/>
    </row>
    <row r="3" spans="1:41" customFormat="1" x14ac:dyDescent="0.25">
      <c r="T3" s="96"/>
      <c r="U3" s="96"/>
      <c r="X3" s="44"/>
      <c r="Y3" s="48"/>
    </row>
    <row r="4" spans="1:41" s="8" customFormat="1" ht="27.95" customHeight="1" thickBot="1" x14ac:dyDescent="0.3">
      <c r="A4" s="59"/>
      <c r="B4" s="60" t="s">
        <v>3</v>
      </c>
      <c r="C4" s="140">
        <f>'Cost Allocation Instructions'!D4</f>
        <v>0</v>
      </c>
      <c r="D4" s="59"/>
      <c r="E4" s="59"/>
      <c r="F4" s="59"/>
      <c r="G4" s="59"/>
      <c r="H4" s="60" t="s">
        <v>4</v>
      </c>
      <c r="I4" s="857">
        <f>'Cost Allocation Instructions'!J4</f>
        <v>0</v>
      </c>
      <c r="J4" s="857"/>
      <c r="K4" s="857"/>
      <c r="L4" s="857"/>
      <c r="M4" s="59"/>
      <c r="N4" s="59"/>
      <c r="O4" s="59"/>
      <c r="P4" s="59"/>
      <c r="Q4" s="59"/>
      <c r="R4" s="59"/>
      <c r="S4" s="59"/>
      <c r="T4" s="59"/>
      <c r="U4" s="59"/>
      <c r="V4" s="809" t="s">
        <v>106</v>
      </c>
      <c r="W4" s="809"/>
      <c r="X4" s="809"/>
      <c r="Y4" s="49"/>
    </row>
    <row r="5" spans="1:41" s="33" customFormat="1" ht="12.75" x14ac:dyDescent="0.2">
      <c r="T5" s="117"/>
      <c r="U5" s="117"/>
      <c r="X5" s="45"/>
      <c r="Y5" s="50"/>
    </row>
    <row r="6" spans="1:41" s="32" customFormat="1" ht="50.1" customHeight="1" x14ac:dyDescent="0.2">
      <c r="A6" s="29"/>
      <c r="B6" s="915" t="s">
        <v>328</v>
      </c>
      <c r="C6" s="967"/>
      <c r="D6" s="967"/>
      <c r="E6" s="967"/>
      <c r="F6" s="967"/>
      <c r="G6" s="967"/>
      <c r="H6" s="967"/>
      <c r="I6" s="967"/>
      <c r="J6" s="916"/>
      <c r="K6" s="916"/>
      <c r="L6" s="967"/>
      <c r="M6" s="967"/>
      <c r="N6" s="967"/>
      <c r="O6" s="967"/>
      <c r="P6" s="968"/>
      <c r="Q6" s="968"/>
      <c r="R6" s="967"/>
      <c r="S6" s="967"/>
      <c r="T6" s="967"/>
      <c r="U6" s="917"/>
      <c r="V6" s="30"/>
      <c r="W6" s="30"/>
      <c r="X6" s="46"/>
      <c r="Y6" s="51"/>
      <c r="Z6" s="30"/>
      <c r="AA6" s="30"/>
      <c r="AB6" s="30"/>
      <c r="AC6" s="31"/>
    </row>
    <row r="7" spans="1:41" s="113" customFormat="1" ht="18" customHeight="1" thickBot="1" x14ac:dyDescent="0.25">
      <c r="A7" s="110"/>
      <c r="B7" s="107"/>
      <c r="C7" s="107"/>
      <c r="D7" s="107"/>
      <c r="E7" s="107"/>
      <c r="F7" s="107"/>
      <c r="G7" s="107"/>
      <c r="H7" s="107"/>
      <c r="I7" s="107"/>
      <c r="J7" s="107"/>
      <c r="K7" s="107"/>
      <c r="L7" s="107"/>
      <c r="M7" s="107"/>
      <c r="N7" s="107"/>
      <c r="O7" s="107"/>
      <c r="P7" s="107"/>
      <c r="Q7" s="107"/>
      <c r="R7" s="107"/>
      <c r="S7" s="107"/>
      <c r="T7" s="118"/>
      <c r="U7" s="118"/>
      <c r="V7" s="108"/>
      <c r="W7" s="108"/>
      <c r="X7" s="109"/>
      <c r="Y7" s="111"/>
      <c r="Z7" s="108"/>
      <c r="AA7" s="108"/>
      <c r="AB7" s="108"/>
      <c r="AC7" s="112"/>
    </row>
    <row r="8" spans="1:41" s="32" customFormat="1" ht="48" customHeight="1" x14ac:dyDescent="0.2">
      <c r="A8" s="33"/>
      <c r="B8" s="56" t="s">
        <v>326</v>
      </c>
      <c r="C8" s="56" t="s">
        <v>242</v>
      </c>
      <c r="D8" s="249" t="s">
        <v>243</v>
      </c>
      <c r="E8" s="249" t="s">
        <v>244</v>
      </c>
      <c r="F8" s="976" t="s">
        <v>180</v>
      </c>
      <c r="G8" s="977"/>
      <c r="H8" s="978" t="s">
        <v>179</v>
      </c>
      <c r="I8" s="979"/>
      <c r="J8" s="959" t="s">
        <v>572</v>
      </c>
      <c r="K8" s="960"/>
      <c r="L8" s="980" t="s">
        <v>499</v>
      </c>
      <c r="M8" s="981"/>
      <c r="N8" s="963" t="s">
        <v>178</v>
      </c>
      <c r="O8" s="964"/>
      <c r="P8" s="965" t="s">
        <v>236</v>
      </c>
      <c r="Q8" s="966"/>
      <c r="R8" s="972" t="s">
        <v>304</v>
      </c>
      <c r="S8" s="973"/>
      <c r="T8" s="974" t="s">
        <v>33</v>
      </c>
      <c r="U8" s="975"/>
      <c r="V8" s="31"/>
      <c r="Y8" s="141"/>
      <c r="Z8" s="142"/>
      <c r="AA8" s="142"/>
      <c r="AB8" s="142"/>
      <c r="AC8" s="142"/>
      <c r="AD8" s="142"/>
      <c r="AE8" s="142"/>
      <c r="AF8" s="142"/>
      <c r="AG8" s="142"/>
      <c r="AH8" s="142"/>
      <c r="AI8" s="142"/>
      <c r="AJ8" s="142"/>
      <c r="AK8" s="142"/>
      <c r="AL8" s="142"/>
      <c r="AM8" s="142"/>
      <c r="AN8" s="142"/>
      <c r="AO8" s="142"/>
    </row>
    <row r="9" spans="1:41" s="25" customFormat="1" ht="13.5" thickBot="1" x14ac:dyDescent="0.25">
      <c r="A9" s="23"/>
      <c r="B9" s="55"/>
      <c r="C9" s="55"/>
      <c r="D9" s="55"/>
      <c r="E9" s="55"/>
      <c r="F9" s="217" t="s">
        <v>25</v>
      </c>
      <c r="G9" s="218" t="s">
        <v>26</v>
      </c>
      <c r="H9" s="465" t="s">
        <v>25</v>
      </c>
      <c r="I9" s="465" t="s">
        <v>26</v>
      </c>
      <c r="J9" s="41" t="s">
        <v>25</v>
      </c>
      <c r="K9" s="41" t="s">
        <v>26</v>
      </c>
      <c r="L9" s="42" t="s">
        <v>25</v>
      </c>
      <c r="M9" s="42" t="s">
        <v>26</v>
      </c>
      <c r="N9" s="43" t="s">
        <v>25</v>
      </c>
      <c r="O9" s="43" t="s">
        <v>26</v>
      </c>
      <c r="P9" s="244" t="s">
        <v>25</v>
      </c>
      <c r="Q9" s="244" t="s">
        <v>26</v>
      </c>
      <c r="R9" s="220" t="s">
        <v>25</v>
      </c>
      <c r="S9" s="220" t="s">
        <v>26</v>
      </c>
      <c r="T9" s="78" t="s">
        <v>25</v>
      </c>
      <c r="U9" s="79" t="s">
        <v>26</v>
      </c>
      <c r="V9" s="24"/>
      <c r="Y9" s="237"/>
      <c r="Z9" s="237"/>
      <c r="AA9" s="237"/>
      <c r="AB9" s="237"/>
    </row>
    <row r="10" spans="1:41" s="32" customFormat="1" ht="12.95" customHeight="1" x14ac:dyDescent="0.25">
      <c r="A10" s="969" t="s">
        <v>27</v>
      </c>
      <c r="B10" s="53" t="s">
        <v>334</v>
      </c>
      <c r="C10" s="26">
        <v>20000</v>
      </c>
      <c r="D10" s="252">
        <v>20000</v>
      </c>
      <c r="E10" s="203">
        <f>C10-D10</f>
        <v>0</v>
      </c>
      <c r="F10" s="34">
        <v>0.05</v>
      </c>
      <c r="G10" s="444">
        <f>ROUND(E10*F10,2)</f>
        <v>0</v>
      </c>
      <c r="H10" s="34">
        <v>0.05</v>
      </c>
      <c r="I10" s="35">
        <f>ROUND(E10*H10,2)</f>
        <v>0</v>
      </c>
      <c r="J10" s="34">
        <v>0.05</v>
      </c>
      <c r="K10" s="35">
        <f>ROUND(G10*J10,2)</f>
        <v>0</v>
      </c>
      <c r="L10" s="34">
        <v>0.05</v>
      </c>
      <c r="M10" s="35">
        <f>ROUND(E10*L10,2)</f>
        <v>0</v>
      </c>
      <c r="N10" s="34">
        <v>0</v>
      </c>
      <c r="O10" s="35">
        <f>ROUND(E10*N10,2)</f>
        <v>0</v>
      </c>
      <c r="P10" s="445">
        <v>0.05</v>
      </c>
      <c r="Q10" s="35">
        <f>E10*P10</f>
        <v>0</v>
      </c>
      <c r="R10" s="445">
        <v>0</v>
      </c>
      <c r="S10" s="35">
        <f>ROUND(E10*R10,2)</f>
        <v>0</v>
      </c>
      <c r="T10" s="446">
        <f>F10+N10+H10+L10+R10</f>
        <v>0.15000000000000002</v>
      </c>
      <c r="U10" s="447">
        <f>M10+I10+O10+G10+S10+Q10+K10</f>
        <v>0</v>
      </c>
      <c r="V10" s="31"/>
      <c r="X10" s="139"/>
      <c r="Y10" s="363" t="s">
        <v>471</v>
      </c>
      <c r="Z10" s="345"/>
      <c r="AA10" s="338"/>
      <c r="AB10" s="346"/>
      <c r="AC10" s="236"/>
    </row>
    <row r="11" spans="1:41" s="32" customFormat="1" ht="12.95" customHeight="1" x14ac:dyDescent="0.25">
      <c r="A11" s="970"/>
      <c r="B11" s="53" t="s">
        <v>333</v>
      </c>
      <c r="C11" s="26">
        <v>0</v>
      </c>
      <c r="D11" s="252">
        <v>0</v>
      </c>
      <c r="E11" s="203">
        <f>C11-D11</f>
        <v>0</v>
      </c>
      <c r="F11" s="34">
        <v>0.5</v>
      </c>
      <c r="G11" s="444">
        <f>ROUND(E11*F11,2)</f>
        <v>0</v>
      </c>
      <c r="H11" s="34">
        <v>0</v>
      </c>
      <c r="I11" s="35">
        <f>ROUND(E11*H11,2)</f>
        <v>0</v>
      </c>
      <c r="J11" s="34">
        <v>0</v>
      </c>
      <c r="K11" s="35">
        <f>ROUND(G11*J11,2)</f>
        <v>0</v>
      </c>
      <c r="L11" s="34">
        <v>0.3</v>
      </c>
      <c r="M11" s="35">
        <f>ROUND(E11*L11,2)</f>
        <v>0</v>
      </c>
      <c r="N11" s="34">
        <v>0</v>
      </c>
      <c r="O11" s="35">
        <f>ROUND(E11*N11,2)</f>
        <v>0</v>
      </c>
      <c r="P11" s="445">
        <v>0</v>
      </c>
      <c r="Q11" s="35">
        <f>E11*P11</f>
        <v>0</v>
      </c>
      <c r="R11" s="445">
        <v>0</v>
      </c>
      <c r="S11" s="35">
        <f t="shared" ref="S11:S36" si="0">ROUND(E11*R11,2)</f>
        <v>0</v>
      </c>
      <c r="T11" s="446">
        <f>F11+N11+H11+L11+R11</f>
        <v>0.8</v>
      </c>
      <c r="U11" s="447">
        <f t="shared" ref="U11:U12" si="1">M11+I11+O11+G11+S11+Q11+K11</f>
        <v>0</v>
      </c>
      <c r="V11" s="31"/>
      <c r="X11" s="139"/>
      <c r="Y11" s="347" t="s">
        <v>234</v>
      </c>
      <c r="Z11" s="57" t="s">
        <v>105</v>
      </c>
      <c r="AA11" s="339"/>
      <c r="AB11" s="348"/>
      <c r="AC11" s="236"/>
    </row>
    <row r="12" spans="1:41" s="32" customFormat="1" ht="12" customHeight="1" x14ac:dyDescent="0.25">
      <c r="A12" s="970"/>
      <c r="B12" s="27"/>
      <c r="C12" s="247"/>
      <c r="D12" s="247"/>
      <c r="E12" s="299">
        <f t="shared" ref="E12:E15" si="2">C12-D12</f>
        <v>0</v>
      </c>
      <c r="F12" s="39">
        <v>0</v>
      </c>
      <c r="G12" s="219">
        <f t="shared" ref="G12:G36" si="3">ROUND(E12*F12,2)</f>
        <v>0</v>
      </c>
      <c r="H12" s="39">
        <v>0</v>
      </c>
      <c r="I12" s="464">
        <f>ROUND(E12*H12,2)</f>
        <v>0</v>
      </c>
      <c r="J12" s="39">
        <v>0</v>
      </c>
      <c r="K12" s="54">
        <f>ROUND(G12*J12,2)</f>
        <v>0</v>
      </c>
      <c r="L12" s="39">
        <v>0</v>
      </c>
      <c r="M12" s="375">
        <f>ROUND(E12*L12,2)</f>
        <v>0</v>
      </c>
      <c r="N12" s="39">
        <v>0</v>
      </c>
      <c r="O12" s="61">
        <f>ROUND(E12*N12,2)</f>
        <v>0</v>
      </c>
      <c r="P12" s="76">
        <v>0</v>
      </c>
      <c r="Q12" s="245">
        <f>ROUND(E12*P12,2)</f>
        <v>0</v>
      </c>
      <c r="R12" s="39">
        <v>0</v>
      </c>
      <c r="S12" s="221">
        <f t="shared" si="0"/>
        <v>0</v>
      </c>
      <c r="T12" s="114">
        <f>F12+N12+H12+L12+R12+P12+J12</f>
        <v>0</v>
      </c>
      <c r="U12" s="115">
        <f t="shared" si="1"/>
        <v>0</v>
      </c>
      <c r="V12" s="31"/>
      <c r="X12" s="139"/>
      <c r="Y12" s="347"/>
      <c r="AA12" s="339"/>
      <c r="AB12" s="348"/>
      <c r="AC12" s="236"/>
    </row>
    <row r="13" spans="1:41" s="32" customFormat="1" ht="12" customHeight="1" x14ac:dyDescent="0.25">
      <c r="A13" s="970"/>
      <c r="B13" s="27"/>
      <c r="C13" s="247"/>
      <c r="D13" s="247"/>
      <c r="E13" s="299">
        <f t="shared" si="2"/>
        <v>0</v>
      </c>
      <c r="F13" s="39">
        <v>0</v>
      </c>
      <c r="G13" s="219">
        <f t="shared" si="3"/>
        <v>0</v>
      </c>
      <c r="H13" s="39">
        <v>0</v>
      </c>
      <c r="I13" s="464">
        <f t="shared" ref="I13:I36" si="4">ROUND(E13*H13,2)</f>
        <v>0</v>
      </c>
      <c r="J13" s="39">
        <v>0</v>
      </c>
      <c r="K13" s="54">
        <f t="shared" ref="K13:K36" si="5">ROUND(G13*J13,2)</f>
        <v>0</v>
      </c>
      <c r="L13" s="39">
        <v>0</v>
      </c>
      <c r="M13" s="375">
        <f t="shared" ref="M13:M36" si="6">ROUND(E13*L13,2)</f>
        <v>0</v>
      </c>
      <c r="N13" s="39">
        <v>0</v>
      </c>
      <c r="O13" s="61">
        <f t="shared" ref="O13:O36" si="7">ROUND(E13*N13,2)</f>
        <v>0</v>
      </c>
      <c r="P13" s="76">
        <v>0</v>
      </c>
      <c r="Q13" s="245">
        <f t="shared" ref="Q13:Q36" si="8">ROUND(E13*P13,2)</f>
        <v>0</v>
      </c>
      <c r="R13" s="39">
        <v>0</v>
      </c>
      <c r="S13" s="221">
        <f t="shared" si="0"/>
        <v>0</v>
      </c>
      <c r="T13" s="114">
        <f t="shared" ref="T13:T36" si="9">F13+N13+H13+L13+R13+P13+J13</f>
        <v>0</v>
      </c>
      <c r="U13" s="115">
        <f t="shared" ref="U13:U36" si="10">M13+I13+O13+G13+S13+Q13+K13</f>
        <v>0</v>
      </c>
      <c r="V13" s="31"/>
      <c r="X13" s="139"/>
      <c r="Y13" s="347"/>
      <c r="Z13" s="355"/>
      <c r="AA13" s="340"/>
      <c r="AB13" s="348"/>
      <c r="AC13" s="236"/>
    </row>
    <row r="14" spans="1:41" s="32" customFormat="1" ht="12" customHeight="1" x14ac:dyDescent="0.25">
      <c r="A14" s="970"/>
      <c r="B14" s="27"/>
      <c r="C14" s="247"/>
      <c r="D14" s="247"/>
      <c r="E14" s="300">
        <f t="shared" si="2"/>
        <v>0</v>
      </c>
      <c r="F14" s="39">
        <v>0</v>
      </c>
      <c r="G14" s="219">
        <f t="shared" si="3"/>
        <v>0</v>
      </c>
      <c r="H14" s="39">
        <v>0</v>
      </c>
      <c r="I14" s="464">
        <f t="shared" si="4"/>
        <v>0</v>
      </c>
      <c r="J14" s="39">
        <v>0</v>
      </c>
      <c r="K14" s="54">
        <f t="shared" si="5"/>
        <v>0</v>
      </c>
      <c r="L14" s="39">
        <v>0</v>
      </c>
      <c r="M14" s="375">
        <f t="shared" si="6"/>
        <v>0</v>
      </c>
      <c r="N14" s="39">
        <v>0</v>
      </c>
      <c r="O14" s="61">
        <f t="shared" si="7"/>
        <v>0</v>
      </c>
      <c r="P14" s="76">
        <v>0</v>
      </c>
      <c r="Q14" s="245">
        <f t="shared" si="8"/>
        <v>0</v>
      </c>
      <c r="R14" s="39">
        <v>0</v>
      </c>
      <c r="S14" s="221">
        <f t="shared" si="0"/>
        <v>0</v>
      </c>
      <c r="T14" s="114">
        <f t="shared" si="9"/>
        <v>0</v>
      </c>
      <c r="U14" s="115">
        <f t="shared" si="10"/>
        <v>0</v>
      </c>
      <c r="V14" s="31"/>
      <c r="X14" s="139"/>
      <c r="Y14" s="347"/>
      <c r="Z14" s="356"/>
      <c r="AA14" s="340"/>
      <c r="AB14" s="348"/>
      <c r="AC14" s="236"/>
    </row>
    <row r="15" spans="1:41" s="32" customFormat="1" ht="12" customHeight="1" x14ac:dyDescent="0.25">
      <c r="A15" s="970"/>
      <c r="B15" s="27"/>
      <c r="C15" s="247"/>
      <c r="D15" s="247"/>
      <c r="E15" s="300">
        <f t="shared" si="2"/>
        <v>0</v>
      </c>
      <c r="F15" s="39">
        <v>0</v>
      </c>
      <c r="G15" s="219">
        <f t="shared" si="3"/>
        <v>0</v>
      </c>
      <c r="H15" s="39">
        <v>0</v>
      </c>
      <c r="I15" s="464">
        <f t="shared" si="4"/>
        <v>0</v>
      </c>
      <c r="J15" s="39">
        <v>0</v>
      </c>
      <c r="K15" s="54">
        <f t="shared" si="5"/>
        <v>0</v>
      </c>
      <c r="L15" s="39">
        <v>0</v>
      </c>
      <c r="M15" s="375">
        <f t="shared" si="6"/>
        <v>0</v>
      </c>
      <c r="N15" s="39">
        <v>0</v>
      </c>
      <c r="O15" s="61">
        <f t="shared" si="7"/>
        <v>0</v>
      </c>
      <c r="P15" s="76">
        <v>0</v>
      </c>
      <c r="Q15" s="245">
        <f t="shared" si="8"/>
        <v>0</v>
      </c>
      <c r="R15" s="39">
        <v>0</v>
      </c>
      <c r="S15" s="221">
        <f t="shared" si="0"/>
        <v>0</v>
      </c>
      <c r="T15" s="114">
        <f t="shared" si="9"/>
        <v>0</v>
      </c>
      <c r="U15" s="115">
        <f t="shared" si="10"/>
        <v>0</v>
      </c>
      <c r="V15" s="31"/>
      <c r="X15" s="139"/>
      <c r="Y15" s="347"/>
      <c r="Z15" s="356"/>
      <c r="AA15" s="340"/>
      <c r="AB15" s="348"/>
      <c r="AC15" s="236"/>
    </row>
    <row r="16" spans="1:41" s="32" customFormat="1" ht="12" customHeight="1" x14ac:dyDescent="0.25">
      <c r="A16" s="970"/>
      <c r="B16" s="27"/>
      <c r="C16" s="247"/>
      <c r="D16" s="247"/>
      <c r="E16" s="300">
        <f>C16-D16</f>
        <v>0</v>
      </c>
      <c r="F16" s="39">
        <v>0</v>
      </c>
      <c r="G16" s="219">
        <f t="shared" si="3"/>
        <v>0</v>
      </c>
      <c r="H16" s="39">
        <v>0</v>
      </c>
      <c r="I16" s="464">
        <f t="shared" si="4"/>
        <v>0</v>
      </c>
      <c r="J16" s="39">
        <v>0</v>
      </c>
      <c r="K16" s="54">
        <f t="shared" si="5"/>
        <v>0</v>
      </c>
      <c r="L16" s="39">
        <v>0</v>
      </c>
      <c r="M16" s="375">
        <f t="shared" si="6"/>
        <v>0</v>
      </c>
      <c r="N16" s="39">
        <v>0</v>
      </c>
      <c r="O16" s="61">
        <f t="shared" si="7"/>
        <v>0</v>
      </c>
      <c r="P16" s="76">
        <v>0</v>
      </c>
      <c r="Q16" s="245">
        <f t="shared" si="8"/>
        <v>0</v>
      </c>
      <c r="R16" s="39">
        <v>0</v>
      </c>
      <c r="S16" s="221">
        <f t="shared" si="0"/>
        <v>0</v>
      </c>
      <c r="T16" s="114">
        <f t="shared" si="9"/>
        <v>0</v>
      </c>
      <c r="U16" s="115">
        <f t="shared" si="10"/>
        <v>0</v>
      </c>
      <c r="V16" s="31"/>
      <c r="X16" s="139"/>
      <c r="Y16" s="347"/>
      <c r="Z16" s="356"/>
      <c r="AA16" s="340"/>
      <c r="AB16" s="348"/>
      <c r="AC16" s="236"/>
    </row>
    <row r="17" spans="1:29" s="32" customFormat="1" ht="12" customHeight="1" x14ac:dyDescent="0.25">
      <c r="A17" s="970"/>
      <c r="B17" s="27"/>
      <c r="C17" s="247"/>
      <c r="D17" s="247"/>
      <c r="E17" s="300">
        <f t="shared" ref="E17:E35" si="11">C17-D17</f>
        <v>0</v>
      </c>
      <c r="F17" s="39">
        <v>0</v>
      </c>
      <c r="G17" s="219">
        <f t="shared" si="3"/>
        <v>0</v>
      </c>
      <c r="H17" s="39">
        <v>0</v>
      </c>
      <c r="I17" s="464">
        <f t="shared" si="4"/>
        <v>0</v>
      </c>
      <c r="J17" s="39">
        <v>0</v>
      </c>
      <c r="K17" s="54">
        <f t="shared" si="5"/>
        <v>0</v>
      </c>
      <c r="L17" s="39">
        <v>0</v>
      </c>
      <c r="M17" s="375">
        <f t="shared" si="6"/>
        <v>0</v>
      </c>
      <c r="N17" s="39">
        <v>0</v>
      </c>
      <c r="O17" s="61">
        <f t="shared" si="7"/>
        <v>0</v>
      </c>
      <c r="P17" s="76">
        <v>0</v>
      </c>
      <c r="Q17" s="245">
        <f t="shared" si="8"/>
        <v>0</v>
      </c>
      <c r="R17" s="39">
        <v>0</v>
      </c>
      <c r="S17" s="221">
        <f t="shared" si="0"/>
        <v>0</v>
      </c>
      <c r="T17" s="114">
        <f t="shared" si="9"/>
        <v>0</v>
      </c>
      <c r="U17" s="115">
        <f t="shared" si="10"/>
        <v>0</v>
      </c>
      <c r="V17" s="31"/>
      <c r="X17" s="139"/>
      <c r="Y17" s="347"/>
      <c r="Z17" s="355"/>
      <c r="AA17" s="340"/>
      <c r="AB17" s="348"/>
      <c r="AC17" s="236"/>
    </row>
    <row r="18" spans="1:29" s="32" customFormat="1" ht="12" customHeight="1" x14ac:dyDescent="0.25">
      <c r="A18" s="970"/>
      <c r="B18" s="27"/>
      <c r="C18" s="247"/>
      <c r="D18" s="247"/>
      <c r="E18" s="300">
        <f t="shared" si="11"/>
        <v>0</v>
      </c>
      <c r="F18" s="39">
        <v>0</v>
      </c>
      <c r="G18" s="219">
        <f t="shared" si="3"/>
        <v>0</v>
      </c>
      <c r="H18" s="39">
        <v>0</v>
      </c>
      <c r="I18" s="464">
        <f t="shared" si="4"/>
        <v>0</v>
      </c>
      <c r="J18" s="39">
        <v>0</v>
      </c>
      <c r="K18" s="54">
        <f t="shared" si="5"/>
        <v>0</v>
      </c>
      <c r="L18" s="39">
        <v>0</v>
      </c>
      <c r="M18" s="375">
        <f t="shared" si="6"/>
        <v>0</v>
      </c>
      <c r="N18" s="39">
        <v>0</v>
      </c>
      <c r="O18" s="61">
        <f t="shared" si="7"/>
        <v>0</v>
      </c>
      <c r="P18" s="76">
        <v>0</v>
      </c>
      <c r="Q18" s="245">
        <f t="shared" si="8"/>
        <v>0</v>
      </c>
      <c r="R18" s="39">
        <v>0</v>
      </c>
      <c r="S18" s="221">
        <f t="shared" si="0"/>
        <v>0</v>
      </c>
      <c r="T18" s="114">
        <f t="shared" si="9"/>
        <v>0</v>
      </c>
      <c r="U18" s="115">
        <f t="shared" si="10"/>
        <v>0</v>
      </c>
      <c r="V18" s="31"/>
      <c r="X18" s="139"/>
      <c r="Y18" s="347"/>
      <c r="Z18" s="355"/>
      <c r="AA18" s="340"/>
      <c r="AB18" s="348"/>
      <c r="AC18" s="236"/>
    </row>
    <row r="19" spans="1:29" s="32" customFormat="1" ht="12" customHeight="1" x14ac:dyDescent="0.25">
      <c r="A19" s="970"/>
      <c r="B19" s="27"/>
      <c r="C19" s="247"/>
      <c r="D19" s="247"/>
      <c r="E19" s="300">
        <f t="shared" si="11"/>
        <v>0</v>
      </c>
      <c r="F19" s="39">
        <v>0</v>
      </c>
      <c r="G19" s="219">
        <f t="shared" si="3"/>
        <v>0</v>
      </c>
      <c r="H19" s="39">
        <v>0</v>
      </c>
      <c r="I19" s="464">
        <f t="shared" si="4"/>
        <v>0</v>
      </c>
      <c r="J19" s="39">
        <v>0</v>
      </c>
      <c r="K19" s="54">
        <f t="shared" si="5"/>
        <v>0</v>
      </c>
      <c r="L19" s="39">
        <v>0</v>
      </c>
      <c r="M19" s="375">
        <f t="shared" si="6"/>
        <v>0</v>
      </c>
      <c r="N19" s="39">
        <v>0</v>
      </c>
      <c r="O19" s="61">
        <f t="shared" si="7"/>
        <v>0</v>
      </c>
      <c r="P19" s="76">
        <v>0</v>
      </c>
      <c r="Q19" s="245">
        <f t="shared" si="8"/>
        <v>0</v>
      </c>
      <c r="R19" s="39">
        <v>0</v>
      </c>
      <c r="S19" s="221">
        <f t="shared" si="0"/>
        <v>0</v>
      </c>
      <c r="T19" s="114">
        <f t="shared" si="9"/>
        <v>0</v>
      </c>
      <c r="U19" s="115">
        <f t="shared" si="10"/>
        <v>0</v>
      </c>
      <c r="V19" s="31"/>
      <c r="X19" s="139"/>
      <c r="Y19" s="347"/>
      <c r="Z19" s="356"/>
      <c r="AA19" s="340"/>
      <c r="AB19" s="348"/>
      <c r="AC19" s="236"/>
    </row>
    <row r="20" spans="1:29" s="32" customFormat="1" ht="12" customHeight="1" x14ac:dyDescent="0.25">
      <c r="A20" s="970"/>
      <c r="B20" s="27"/>
      <c r="C20" s="247"/>
      <c r="D20" s="247"/>
      <c r="E20" s="300">
        <f t="shared" si="11"/>
        <v>0</v>
      </c>
      <c r="F20" s="39">
        <v>0</v>
      </c>
      <c r="G20" s="219">
        <f t="shared" si="3"/>
        <v>0</v>
      </c>
      <c r="H20" s="39">
        <v>0</v>
      </c>
      <c r="I20" s="464">
        <f t="shared" si="4"/>
        <v>0</v>
      </c>
      <c r="J20" s="39">
        <v>0</v>
      </c>
      <c r="K20" s="54">
        <f t="shared" si="5"/>
        <v>0</v>
      </c>
      <c r="L20" s="39">
        <v>0</v>
      </c>
      <c r="M20" s="375">
        <f t="shared" si="6"/>
        <v>0</v>
      </c>
      <c r="N20" s="39">
        <v>0</v>
      </c>
      <c r="O20" s="61">
        <f t="shared" si="7"/>
        <v>0</v>
      </c>
      <c r="P20" s="76">
        <v>0</v>
      </c>
      <c r="Q20" s="245">
        <f t="shared" si="8"/>
        <v>0</v>
      </c>
      <c r="R20" s="39">
        <v>0</v>
      </c>
      <c r="S20" s="221">
        <f t="shared" si="0"/>
        <v>0</v>
      </c>
      <c r="T20" s="114">
        <f t="shared" si="9"/>
        <v>0</v>
      </c>
      <c r="U20" s="115">
        <f t="shared" si="10"/>
        <v>0</v>
      </c>
      <c r="V20" s="31"/>
      <c r="X20" s="139"/>
      <c r="Y20" s="347"/>
      <c r="Z20" s="356"/>
      <c r="AA20" s="339"/>
      <c r="AB20" s="348"/>
      <c r="AC20" s="236"/>
    </row>
    <row r="21" spans="1:29" s="32" customFormat="1" ht="12" customHeight="1" x14ac:dyDescent="0.25">
      <c r="A21" s="970"/>
      <c r="B21" s="27"/>
      <c r="C21" s="247"/>
      <c r="D21" s="247"/>
      <c r="E21" s="300">
        <f t="shared" si="11"/>
        <v>0</v>
      </c>
      <c r="F21" s="39">
        <v>0</v>
      </c>
      <c r="G21" s="219">
        <f t="shared" si="3"/>
        <v>0</v>
      </c>
      <c r="H21" s="39">
        <v>0</v>
      </c>
      <c r="I21" s="464">
        <f t="shared" si="4"/>
        <v>0</v>
      </c>
      <c r="J21" s="39">
        <v>0</v>
      </c>
      <c r="K21" s="54">
        <f t="shared" si="5"/>
        <v>0</v>
      </c>
      <c r="L21" s="39">
        <v>0</v>
      </c>
      <c r="M21" s="375">
        <f t="shared" si="6"/>
        <v>0</v>
      </c>
      <c r="N21" s="39">
        <v>0</v>
      </c>
      <c r="O21" s="61">
        <f t="shared" si="7"/>
        <v>0</v>
      </c>
      <c r="P21" s="76">
        <v>0</v>
      </c>
      <c r="Q21" s="245">
        <f t="shared" si="8"/>
        <v>0</v>
      </c>
      <c r="R21" s="39">
        <v>0</v>
      </c>
      <c r="S21" s="221">
        <f t="shared" si="0"/>
        <v>0</v>
      </c>
      <c r="T21" s="114">
        <f t="shared" si="9"/>
        <v>0</v>
      </c>
      <c r="U21" s="115">
        <f t="shared" si="10"/>
        <v>0</v>
      </c>
      <c r="V21" s="31"/>
      <c r="X21" s="139"/>
      <c r="Y21" s="347"/>
      <c r="Z21" s="356"/>
      <c r="AA21" s="339"/>
      <c r="AB21" s="348"/>
      <c r="AC21" s="236"/>
    </row>
    <row r="22" spans="1:29" s="32" customFormat="1" ht="12" customHeight="1" x14ac:dyDescent="0.25">
      <c r="A22" s="970"/>
      <c r="B22" s="27"/>
      <c r="C22" s="247"/>
      <c r="D22" s="247"/>
      <c r="E22" s="300">
        <f t="shared" si="11"/>
        <v>0</v>
      </c>
      <c r="F22" s="39">
        <v>0</v>
      </c>
      <c r="G22" s="219">
        <f t="shared" si="3"/>
        <v>0</v>
      </c>
      <c r="H22" s="39">
        <v>0</v>
      </c>
      <c r="I22" s="464">
        <f t="shared" si="4"/>
        <v>0</v>
      </c>
      <c r="J22" s="39">
        <v>0</v>
      </c>
      <c r="K22" s="54">
        <f t="shared" si="5"/>
        <v>0</v>
      </c>
      <c r="L22" s="39">
        <v>0</v>
      </c>
      <c r="M22" s="375">
        <f t="shared" si="6"/>
        <v>0</v>
      </c>
      <c r="N22" s="39">
        <v>0</v>
      </c>
      <c r="O22" s="61">
        <f t="shared" si="7"/>
        <v>0</v>
      </c>
      <c r="P22" s="76">
        <v>0</v>
      </c>
      <c r="Q22" s="245">
        <f t="shared" si="8"/>
        <v>0</v>
      </c>
      <c r="R22" s="39">
        <v>0</v>
      </c>
      <c r="S22" s="221">
        <f t="shared" si="0"/>
        <v>0</v>
      </c>
      <c r="T22" s="114">
        <f t="shared" si="9"/>
        <v>0</v>
      </c>
      <c r="U22" s="115">
        <f t="shared" si="10"/>
        <v>0</v>
      </c>
      <c r="V22" s="31"/>
      <c r="X22" s="139"/>
      <c r="Y22" s="347"/>
      <c r="Z22" s="355"/>
      <c r="AA22" s="339"/>
      <c r="AB22" s="348"/>
      <c r="AC22" s="236"/>
    </row>
    <row r="23" spans="1:29" s="32" customFormat="1" ht="12" customHeight="1" x14ac:dyDescent="0.25">
      <c r="A23" s="970"/>
      <c r="B23" s="27"/>
      <c r="C23" s="247"/>
      <c r="D23" s="247"/>
      <c r="E23" s="300">
        <f t="shared" si="11"/>
        <v>0</v>
      </c>
      <c r="F23" s="39">
        <v>0</v>
      </c>
      <c r="G23" s="219">
        <f t="shared" si="3"/>
        <v>0</v>
      </c>
      <c r="H23" s="39">
        <v>0</v>
      </c>
      <c r="I23" s="464">
        <f t="shared" si="4"/>
        <v>0</v>
      </c>
      <c r="J23" s="39">
        <v>0</v>
      </c>
      <c r="K23" s="54">
        <f t="shared" si="5"/>
        <v>0</v>
      </c>
      <c r="L23" s="39">
        <v>0</v>
      </c>
      <c r="M23" s="375">
        <f t="shared" si="6"/>
        <v>0</v>
      </c>
      <c r="N23" s="39">
        <v>0</v>
      </c>
      <c r="O23" s="61">
        <f t="shared" si="7"/>
        <v>0</v>
      </c>
      <c r="P23" s="76">
        <v>0</v>
      </c>
      <c r="Q23" s="245">
        <f t="shared" si="8"/>
        <v>0</v>
      </c>
      <c r="R23" s="39">
        <v>0</v>
      </c>
      <c r="S23" s="221">
        <f t="shared" si="0"/>
        <v>0</v>
      </c>
      <c r="T23" s="114">
        <f t="shared" si="9"/>
        <v>0</v>
      </c>
      <c r="U23" s="115">
        <f t="shared" si="10"/>
        <v>0</v>
      </c>
      <c r="V23" s="31"/>
      <c r="X23" s="139"/>
      <c r="Y23" s="347"/>
      <c r="Z23" s="337"/>
      <c r="AA23" s="339"/>
      <c r="AB23" s="348"/>
      <c r="AC23" s="236"/>
    </row>
    <row r="24" spans="1:29" s="32" customFormat="1" ht="12" customHeight="1" x14ac:dyDescent="0.25">
      <c r="A24" s="970"/>
      <c r="B24" s="27"/>
      <c r="C24" s="247"/>
      <c r="D24" s="247"/>
      <c r="E24" s="300">
        <f t="shared" si="11"/>
        <v>0</v>
      </c>
      <c r="F24" s="39">
        <v>0</v>
      </c>
      <c r="G24" s="219">
        <f t="shared" si="3"/>
        <v>0</v>
      </c>
      <c r="H24" s="39">
        <v>0</v>
      </c>
      <c r="I24" s="464">
        <f t="shared" si="4"/>
        <v>0</v>
      </c>
      <c r="J24" s="39">
        <v>0</v>
      </c>
      <c r="K24" s="54">
        <f t="shared" si="5"/>
        <v>0</v>
      </c>
      <c r="L24" s="39">
        <v>0</v>
      </c>
      <c r="M24" s="375">
        <f t="shared" si="6"/>
        <v>0</v>
      </c>
      <c r="N24" s="39">
        <v>0</v>
      </c>
      <c r="O24" s="61">
        <f t="shared" si="7"/>
        <v>0</v>
      </c>
      <c r="P24" s="76">
        <v>0</v>
      </c>
      <c r="Q24" s="245">
        <f t="shared" si="8"/>
        <v>0</v>
      </c>
      <c r="R24" s="39">
        <v>0</v>
      </c>
      <c r="S24" s="221">
        <f t="shared" si="0"/>
        <v>0</v>
      </c>
      <c r="T24" s="114">
        <f t="shared" si="9"/>
        <v>0</v>
      </c>
      <c r="U24" s="115">
        <f t="shared" si="10"/>
        <v>0</v>
      </c>
      <c r="V24" s="31"/>
      <c r="X24" s="139"/>
      <c r="Y24" s="347"/>
      <c r="Z24" s="337"/>
      <c r="AA24" s="339"/>
      <c r="AB24" s="348"/>
      <c r="AC24" s="236"/>
    </row>
    <row r="25" spans="1:29" s="32" customFormat="1" ht="12" customHeight="1" x14ac:dyDescent="0.25">
      <c r="A25" s="970"/>
      <c r="B25" s="27"/>
      <c r="C25" s="247"/>
      <c r="D25" s="247"/>
      <c r="E25" s="300">
        <f t="shared" si="11"/>
        <v>0</v>
      </c>
      <c r="F25" s="39">
        <v>0</v>
      </c>
      <c r="G25" s="219">
        <f t="shared" si="3"/>
        <v>0</v>
      </c>
      <c r="H25" s="39">
        <v>0</v>
      </c>
      <c r="I25" s="464">
        <f t="shared" si="4"/>
        <v>0</v>
      </c>
      <c r="J25" s="39">
        <v>0</v>
      </c>
      <c r="K25" s="54">
        <f t="shared" si="5"/>
        <v>0</v>
      </c>
      <c r="L25" s="39">
        <v>0</v>
      </c>
      <c r="M25" s="375">
        <f t="shared" si="6"/>
        <v>0</v>
      </c>
      <c r="N25" s="39">
        <v>0</v>
      </c>
      <c r="O25" s="61">
        <f t="shared" si="7"/>
        <v>0</v>
      </c>
      <c r="P25" s="76">
        <v>0</v>
      </c>
      <c r="Q25" s="245">
        <f t="shared" si="8"/>
        <v>0</v>
      </c>
      <c r="R25" s="39">
        <v>0</v>
      </c>
      <c r="S25" s="221">
        <f t="shared" si="0"/>
        <v>0</v>
      </c>
      <c r="T25" s="114">
        <f t="shared" si="9"/>
        <v>0</v>
      </c>
      <c r="U25" s="115">
        <f t="shared" si="10"/>
        <v>0</v>
      </c>
      <c r="V25" s="31"/>
      <c r="X25" s="139"/>
      <c r="Y25" s="347"/>
      <c r="Z25" s="57"/>
      <c r="AA25" s="339"/>
      <c r="AB25" s="348"/>
      <c r="AC25" s="236"/>
    </row>
    <row r="26" spans="1:29" s="32" customFormat="1" ht="12" customHeight="1" x14ac:dyDescent="0.25">
      <c r="A26" s="970"/>
      <c r="B26" s="27"/>
      <c r="C26" s="247"/>
      <c r="D26" s="247"/>
      <c r="E26" s="300">
        <f t="shared" si="11"/>
        <v>0</v>
      </c>
      <c r="F26" s="39">
        <v>0</v>
      </c>
      <c r="G26" s="219">
        <f t="shared" si="3"/>
        <v>0</v>
      </c>
      <c r="H26" s="39">
        <v>0</v>
      </c>
      <c r="I26" s="464">
        <f t="shared" si="4"/>
        <v>0</v>
      </c>
      <c r="J26" s="39">
        <v>0</v>
      </c>
      <c r="K26" s="54">
        <f t="shared" si="5"/>
        <v>0</v>
      </c>
      <c r="L26" s="39">
        <v>0</v>
      </c>
      <c r="M26" s="375">
        <f t="shared" si="6"/>
        <v>0</v>
      </c>
      <c r="N26" s="39">
        <v>0</v>
      </c>
      <c r="O26" s="61">
        <f t="shared" si="7"/>
        <v>0</v>
      </c>
      <c r="P26" s="76">
        <v>0</v>
      </c>
      <c r="Q26" s="245">
        <f t="shared" si="8"/>
        <v>0</v>
      </c>
      <c r="R26" s="39">
        <v>0</v>
      </c>
      <c r="S26" s="221">
        <f t="shared" si="0"/>
        <v>0</v>
      </c>
      <c r="T26" s="114">
        <f t="shared" si="9"/>
        <v>0</v>
      </c>
      <c r="U26" s="115">
        <f t="shared" si="10"/>
        <v>0</v>
      </c>
      <c r="V26" s="31"/>
      <c r="X26" s="139"/>
      <c r="Y26" s="347"/>
      <c r="Z26" s="337"/>
      <c r="AA26" s="339"/>
      <c r="AB26" s="348"/>
      <c r="AC26" s="236"/>
    </row>
    <row r="27" spans="1:29" s="32" customFormat="1" ht="12" customHeight="1" x14ac:dyDescent="0.25">
      <c r="A27" s="970"/>
      <c r="B27" s="27"/>
      <c r="C27" s="247"/>
      <c r="D27" s="247"/>
      <c r="E27" s="300">
        <f t="shared" si="11"/>
        <v>0</v>
      </c>
      <c r="F27" s="39">
        <v>0</v>
      </c>
      <c r="G27" s="219">
        <f t="shared" si="3"/>
        <v>0</v>
      </c>
      <c r="H27" s="39">
        <v>0</v>
      </c>
      <c r="I27" s="464">
        <f t="shared" si="4"/>
        <v>0</v>
      </c>
      <c r="J27" s="39">
        <v>0</v>
      </c>
      <c r="K27" s="54">
        <f t="shared" si="5"/>
        <v>0</v>
      </c>
      <c r="L27" s="39">
        <v>0</v>
      </c>
      <c r="M27" s="375">
        <f t="shared" si="6"/>
        <v>0</v>
      </c>
      <c r="N27" s="39">
        <v>0</v>
      </c>
      <c r="O27" s="61">
        <f t="shared" si="7"/>
        <v>0</v>
      </c>
      <c r="P27" s="76">
        <v>0</v>
      </c>
      <c r="Q27" s="245">
        <f t="shared" si="8"/>
        <v>0</v>
      </c>
      <c r="R27" s="39">
        <v>0</v>
      </c>
      <c r="S27" s="221">
        <f t="shared" si="0"/>
        <v>0</v>
      </c>
      <c r="T27" s="114">
        <f t="shared" si="9"/>
        <v>0</v>
      </c>
      <c r="U27" s="115">
        <f t="shared" si="10"/>
        <v>0</v>
      </c>
      <c r="V27" s="31"/>
      <c r="X27" s="139"/>
      <c r="Y27" s="347"/>
      <c r="Z27" s="337"/>
      <c r="AA27" s="339"/>
      <c r="AB27" s="348"/>
      <c r="AC27" s="236"/>
    </row>
    <row r="28" spans="1:29" s="32" customFormat="1" ht="12" customHeight="1" x14ac:dyDescent="0.25">
      <c r="A28" s="970"/>
      <c r="B28" s="27"/>
      <c r="C28" s="247"/>
      <c r="D28" s="247"/>
      <c r="E28" s="300">
        <f t="shared" si="11"/>
        <v>0</v>
      </c>
      <c r="F28" s="39">
        <v>0</v>
      </c>
      <c r="G28" s="219">
        <f t="shared" si="3"/>
        <v>0</v>
      </c>
      <c r="H28" s="39">
        <v>0</v>
      </c>
      <c r="I28" s="464">
        <f t="shared" si="4"/>
        <v>0</v>
      </c>
      <c r="J28" s="39">
        <v>0</v>
      </c>
      <c r="K28" s="54">
        <f t="shared" si="5"/>
        <v>0</v>
      </c>
      <c r="L28" s="39">
        <v>0</v>
      </c>
      <c r="M28" s="375">
        <f t="shared" si="6"/>
        <v>0</v>
      </c>
      <c r="N28" s="39">
        <v>0</v>
      </c>
      <c r="O28" s="61">
        <f t="shared" si="7"/>
        <v>0</v>
      </c>
      <c r="P28" s="76">
        <v>0</v>
      </c>
      <c r="Q28" s="245">
        <f t="shared" si="8"/>
        <v>0</v>
      </c>
      <c r="R28" s="39">
        <v>0</v>
      </c>
      <c r="S28" s="221">
        <f t="shared" si="0"/>
        <v>0</v>
      </c>
      <c r="T28" s="114">
        <f t="shared" si="9"/>
        <v>0</v>
      </c>
      <c r="U28" s="115">
        <f t="shared" si="10"/>
        <v>0</v>
      </c>
      <c r="V28" s="31"/>
      <c r="X28" s="139"/>
      <c r="Y28" s="347"/>
      <c r="Z28" s="337"/>
      <c r="AA28" s="339"/>
      <c r="AB28" s="348"/>
      <c r="AC28" s="236"/>
    </row>
    <row r="29" spans="1:29" s="32" customFormat="1" ht="12" customHeight="1" x14ac:dyDescent="0.25">
      <c r="A29" s="970"/>
      <c r="B29" s="27"/>
      <c r="C29" s="247"/>
      <c r="D29" s="247"/>
      <c r="E29" s="300">
        <f t="shared" si="11"/>
        <v>0</v>
      </c>
      <c r="F29" s="39">
        <v>0</v>
      </c>
      <c r="G29" s="219">
        <f t="shared" si="3"/>
        <v>0</v>
      </c>
      <c r="H29" s="39">
        <v>0</v>
      </c>
      <c r="I29" s="464">
        <f t="shared" si="4"/>
        <v>0</v>
      </c>
      <c r="J29" s="39">
        <v>0</v>
      </c>
      <c r="K29" s="54">
        <f t="shared" si="5"/>
        <v>0</v>
      </c>
      <c r="L29" s="39">
        <v>0</v>
      </c>
      <c r="M29" s="375">
        <f t="shared" si="6"/>
        <v>0</v>
      </c>
      <c r="N29" s="39">
        <v>0</v>
      </c>
      <c r="O29" s="61">
        <f t="shared" si="7"/>
        <v>0</v>
      </c>
      <c r="P29" s="76">
        <v>0</v>
      </c>
      <c r="Q29" s="245">
        <f t="shared" si="8"/>
        <v>0</v>
      </c>
      <c r="R29" s="39">
        <v>0</v>
      </c>
      <c r="S29" s="221">
        <f t="shared" si="0"/>
        <v>0</v>
      </c>
      <c r="T29" s="114">
        <f t="shared" si="9"/>
        <v>0</v>
      </c>
      <c r="U29" s="115">
        <f t="shared" si="10"/>
        <v>0</v>
      </c>
      <c r="V29" s="31"/>
      <c r="X29" s="139"/>
      <c r="Y29" s="347"/>
      <c r="Z29" s="337"/>
      <c r="AA29" s="339"/>
      <c r="AB29" s="348"/>
      <c r="AC29" s="236"/>
    </row>
    <row r="30" spans="1:29" s="32" customFormat="1" ht="12" customHeight="1" x14ac:dyDescent="0.25">
      <c r="A30" s="970"/>
      <c r="B30" s="27"/>
      <c r="C30" s="247"/>
      <c r="D30" s="247"/>
      <c r="E30" s="300">
        <f t="shared" si="11"/>
        <v>0</v>
      </c>
      <c r="F30" s="39">
        <v>0</v>
      </c>
      <c r="G30" s="219">
        <f t="shared" si="3"/>
        <v>0</v>
      </c>
      <c r="H30" s="39">
        <v>0</v>
      </c>
      <c r="I30" s="464">
        <f t="shared" si="4"/>
        <v>0</v>
      </c>
      <c r="J30" s="39">
        <v>0</v>
      </c>
      <c r="K30" s="54">
        <f t="shared" si="5"/>
        <v>0</v>
      </c>
      <c r="L30" s="39">
        <v>0</v>
      </c>
      <c r="M30" s="375">
        <f t="shared" si="6"/>
        <v>0</v>
      </c>
      <c r="N30" s="39">
        <v>0</v>
      </c>
      <c r="O30" s="61">
        <f t="shared" si="7"/>
        <v>0</v>
      </c>
      <c r="P30" s="76">
        <v>0</v>
      </c>
      <c r="Q30" s="245">
        <f t="shared" si="8"/>
        <v>0</v>
      </c>
      <c r="R30" s="39">
        <v>0</v>
      </c>
      <c r="S30" s="221">
        <f t="shared" si="0"/>
        <v>0</v>
      </c>
      <c r="T30" s="114">
        <f t="shared" si="9"/>
        <v>0</v>
      </c>
      <c r="U30" s="115">
        <f t="shared" si="10"/>
        <v>0</v>
      </c>
      <c r="V30" s="31"/>
      <c r="X30" s="139"/>
      <c r="Y30" s="347"/>
      <c r="Z30" s="341"/>
      <c r="AA30" s="339"/>
      <c r="AB30" s="348"/>
      <c r="AC30" s="236"/>
    </row>
    <row r="31" spans="1:29" s="32" customFormat="1" ht="12" customHeight="1" x14ac:dyDescent="0.25">
      <c r="A31" s="970"/>
      <c r="B31" s="27"/>
      <c r="C31" s="247"/>
      <c r="D31" s="247"/>
      <c r="E31" s="300">
        <f t="shared" si="11"/>
        <v>0</v>
      </c>
      <c r="F31" s="39">
        <v>0</v>
      </c>
      <c r="G31" s="219">
        <f t="shared" si="3"/>
        <v>0</v>
      </c>
      <c r="H31" s="39">
        <v>0</v>
      </c>
      <c r="I31" s="464">
        <f t="shared" si="4"/>
        <v>0</v>
      </c>
      <c r="J31" s="39">
        <v>0</v>
      </c>
      <c r="K31" s="54">
        <f t="shared" si="5"/>
        <v>0</v>
      </c>
      <c r="L31" s="39">
        <v>0</v>
      </c>
      <c r="M31" s="375">
        <f t="shared" si="6"/>
        <v>0</v>
      </c>
      <c r="N31" s="39">
        <v>0</v>
      </c>
      <c r="O31" s="61">
        <f t="shared" si="7"/>
        <v>0</v>
      </c>
      <c r="P31" s="76">
        <v>0</v>
      </c>
      <c r="Q31" s="245">
        <f t="shared" si="8"/>
        <v>0</v>
      </c>
      <c r="R31" s="39">
        <v>0</v>
      </c>
      <c r="S31" s="221">
        <f t="shared" si="0"/>
        <v>0</v>
      </c>
      <c r="T31" s="114">
        <f t="shared" si="9"/>
        <v>0</v>
      </c>
      <c r="U31" s="115">
        <f t="shared" si="10"/>
        <v>0</v>
      </c>
      <c r="V31" s="31"/>
      <c r="X31" s="139"/>
      <c r="Y31" s="347"/>
      <c r="Z31" s="350"/>
      <c r="AA31" s="339"/>
      <c r="AB31" s="348"/>
      <c r="AC31" s="236"/>
    </row>
    <row r="32" spans="1:29" s="32" customFormat="1" ht="12" customHeight="1" x14ac:dyDescent="0.25">
      <c r="A32" s="970"/>
      <c r="B32" s="27"/>
      <c r="C32" s="247"/>
      <c r="D32" s="247"/>
      <c r="E32" s="300">
        <f t="shared" si="11"/>
        <v>0</v>
      </c>
      <c r="F32" s="39">
        <v>0</v>
      </c>
      <c r="G32" s="219">
        <f t="shared" si="3"/>
        <v>0</v>
      </c>
      <c r="H32" s="39">
        <v>0</v>
      </c>
      <c r="I32" s="464">
        <f t="shared" si="4"/>
        <v>0</v>
      </c>
      <c r="J32" s="39">
        <v>0</v>
      </c>
      <c r="K32" s="54">
        <f t="shared" si="5"/>
        <v>0</v>
      </c>
      <c r="L32" s="39">
        <v>0</v>
      </c>
      <c r="M32" s="375">
        <f t="shared" si="6"/>
        <v>0</v>
      </c>
      <c r="N32" s="39">
        <v>0</v>
      </c>
      <c r="O32" s="61">
        <f t="shared" si="7"/>
        <v>0</v>
      </c>
      <c r="P32" s="76">
        <v>0</v>
      </c>
      <c r="Q32" s="245">
        <f t="shared" si="8"/>
        <v>0</v>
      </c>
      <c r="R32" s="39">
        <v>0</v>
      </c>
      <c r="S32" s="221">
        <f t="shared" si="0"/>
        <v>0</v>
      </c>
      <c r="T32" s="114">
        <f t="shared" si="9"/>
        <v>0</v>
      </c>
      <c r="U32" s="115">
        <f t="shared" si="10"/>
        <v>0</v>
      </c>
      <c r="V32" s="31"/>
      <c r="X32" s="139"/>
      <c r="Y32" s="349"/>
      <c r="Z32" s="350"/>
      <c r="AA32" s="339"/>
      <c r="AB32" s="348"/>
      <c r="AC32" s="236"/>
    </row>
    <row r="33" spans="1:29" s="32" customFormat="1" ht="12" customHeight="1" x14ac:dyDescent="0.25">
      <c r="A33" s="970"/>
      <c r="B33" s="27"/>
      <c r="C33" s="247"/>
      <c r="D33" s="247"/>
      <c r="E33" s="300">
        <f t="shared" si="11"/>
        <v>0</v>
      </c>
      <c r="F33" s="39">
        <v>0</v>
      </c>
      <c r="G33" s="219">
        <f t="shared" si="3"/>
        <v>0</v>
      </c>
      <c r="H33" s="39">
        <v>0</v>
      </c>
      <c r="I33" s="464">
        <f t="shared" si="4"/>
        <v>0</v>
      </c>
      <c r="J33" s="39">
        <v>0</v>
      </c>
      <c r="K33" s="54">
        <f t="shared" si="5"/>
        <v>0</v>
      </c>
      <c r="L33" s="39">
        <v>0</v>
      </c>
      <c r="M33" s="375">
        <f t="shared" si="6"/>
        <v>0</v>
      </c>
      <c r="N33" s="39">
        <v>0</v>
      </c>
      <c r="O33" s="61">
        <f t="shared" si="7"/>
        <v>0</v>
      </c>
      <c r="P33" s="76">
        <v>0</v>
      </c>
      <c r="Q33" s="245">
        <f t="shared" si="8"/>
        <v>0</v>
      </c>
      <c r="R33" s="39">
        <v>0</v>
      </c>
      <c r="S33" s="221">
        <f t="shared" si="0"/>
        <v>0</v>
      </c>
      <c r="T33" s="114">
        <f t="shared" si="9"/>
        <v>0</v>
      </c>
      <c r="U33" s="115">
        <f t="shared" si="10"/>
        <v>0</v>
      </c>
      <c r="V33" s="31"/>
      <c r="X33" s="139"/>
      <c r="Y33" s="349"/>
      <c r="Z33" s="350"/>
      <c r="AA33" s="339"/>
      <c r="AB33" s="348"/>
      <c r="AC33" s="236"/>
    </row>
    <row r="34" spans="1:29" s="32" customFormat="1" ht="12" customHeight="1" x14ac:dyDescent="0.25">
      <c r="A34" s="970"/>
      <c r="B34" s="27"/>
      <c r="C34" s="247"/>
      <c r="D34" s="247"/>
      <c r="E34" s="300">
        <f t="shared" si="11"/>
        <v>0</v>
      </c>
      <c r="F34" s="39">
        <v>0</v>
      </c>
      <c r="G34" s="219">
        <f t="shared" si="3"/>
        <v>0</v>
      </c>
      <c r="H34" s="39">
        <v>0</v>
      </c>
      <c r="I34" s="464">
        <f t="shared" si="4"/>
        <v>0</v>
      </c>
      <c r="J34" s="39">
        <v>0</v>
      </c>
      <c r="K34" s="54">
        <f t="shared" si="5"/>
        <v>0</v>
      </c>
      <c r="L34" s="39">
        <v>0</v>
      </c>
      <c r="M34" s="375">
        <f t="shared" si="6"/>
        <v>0</v>
      </c>
      <c r="N34" s="39">
        <v>0</v>
      </c>
      <c r="O34" s="61">
        <f t="shared" si="7"/>
        <v>0</v>
      </c>
      <c r="P34" s="76">
        <v>0</v>
      </c>
      <c r="Q34" s="245">
        <f t="shared" si="8"/>
        <v>0</v>
      </c>
      <c r="R34" s="39">
        <v>0</v>
      </c>
      <c r="S34" s="221">
        <f t="shared" si="0"/>
        <v>0</v>
      </c>
      <c r="T34" s="114">
        <f t="shared" si="9"/>
        <v>0</v>
      </c>
      <c r="U34" s="115">
        <f t="shared" si="10"/>
        <v>0</v>
      </c>
      <c r="V34" s="31"/>
      <c r="X34" s="139"/>
      <c r="Y34" s="349"/>
      <c r="Z34" s="350"/>
      <c r="AA34" s="339"/>
      <c r="AB34" s="348"/>
      <c r="AC34" s="236"/>
    </row>
    <row r="35" spans="1:29" s="32" customFormat="1" ht="12" customHeight="1" x14ac:dyDescent="0.25">
      <c r="A35" s="970"/>
      <c r="B35" s="474" t="s">
        <v>609</v>
      </c>
      <c r="C35" s="247"/>
      <c r="D35" s="247"/>
      <c r="E35" s="300">
        <f t="shared" si="11"/>
        <v>0</v>
      </c>
      <c r="F35" s="39">
        <v>0</v>
      </c>
      <c r="G35" s="219">
        <f t="shared" si="3"/>
        <v>0</v>
      </c>
      <c r="H35" s="39">
        <v>0</v>
      </c>
      <c r="I35" s="464">
        <f t="shared" si="4"/>
        <v>0</v>
      </c>
      <c r="J35" s="39">
        <v>0</v>
      </c>
      <c r="K35" s="54">
        <f t="shared" si="5"/>
        <v>0</v>
      </c>
      <c r="L35" s="39">
        <v>0</v>
      </c>
      <c r="M35" s="375">
        <f t="shared" si="6"/>
        <v>0</v>
      </c>
      <c r="N35" s="39">
        <v>0</v>
      </c>
      <c r="O35" s="61">
        <f t="shared" si="7"/>
        <v>0</v>
      </c>
      <c r="P35" s="76">
        <v>0</v>
      </c>
      <c r="Q35" s="245">
        <f t="shared" si="8"/>
        <v>0</v>
      </c>
      <c r="R35" s="39">
        <v>0</v>
      </c>
      <c r="S35" s="221">
        <f t="shared" si="0"/>
        <v>0</v>
      </c>
      <c r="T35" s="114">
        <f t="shared" si="9"/>
        <v>0</v>
      </c>
      <c r="U35" s="115">
        <f t="shared" si="10"/>
        <v>0</v>
      </c>
      <c r="V35" s="31"/>
      <c r="X35" s="139"/>
      <c r="Y35" s="349"/>
      <c r="Z35" s="350"/>
      <c r="AA35" s="339"/>
      <c r="AB35" s="348"/>
      <c r="AC35" s="236"/>
    </row>
    <row r="36" spans="1:29" s="32" customFormat="1" ht="12" customHeight="1" thickBot="1" x14ac:dyDescent="0.3">
      <c r="A36" s="971"/>
      <c r="B36" s="473"/>
      <c r="C36" s="248"/>
      <c r="D36" s="248"/>
      <c r="E36" s="301"/>
      <c r="F36" s="39">
        <v>0</v>
      </c>
      <c r="G36" s="219">
        <f t="shared" si="3"/>
        <v>0</v>
      </c>
      <c r="H36" s="39">
        <v>0</v>
      </c>
      <c r="I36" s="464">
        <f t="shared" si="4"/>
        <v>0</v>
      </c>
      <c r="J36" s="39">
        <v>0</v>
      </c>
      <c r="K36" s="54">
        <f t="shared" si="5"/>
        <v>0</v>
      </c>
      <c r="L36" s="39">
        <v>0</v>
      </c>
      <c r="M36" s="375">
        <f t="shared" si="6"/>
        <v>0</v>
      </c>
      <c r="N36" s="39">
        <v>0</v>
      </c>
      <c r="O36" s="61">
        <f t="shared" si="7"/>
        <v>0</v>
      </c>
      <c r="P36" s="77">
        <v>0</v>
      </c>
      <c r="Q36" s="245">
        <f t="shared" si="8"/>
        <v>0</v>
      </c>
      <c r="R36" s="39">
        <v>0</v>
      </c>
      <c r="S36" s="221">
        <f t="shared" si="0"/>
        <v>0</v>
      </c>
      <c r="T36" s="114">
        <f t="shared" si="9"/>
        <v>0</v>
      </c>
      <c r="U36" s="115">
        <f t="shared" si="10"/>
        <v>0</v>
      </c>
      <c r="V36" s="31"/>
      <c r="X36" s="139"/>
      <c r="Y36" s="349"/>
      <c r="Z36" s="350"/>
      <c r="AA36" s="339"/>
      <c r="AB36" s="348"/>
      <c r="AC36" s="236"/>
    </row>
    <row r="37" spans="1:29" s="88" customFormat="1" ht="18.75" customHeight="1" thickBot="1" x14ac:dyDescent="0.3">
      <c r="A37" s="33"/>
      <c r="B37" s="222" t="s">
        <v>330</v>
      </c>
      <c r="C37" s="238"/>
      <c r="D37" s="238"/>
      <c r="E37" s="223"/>
      <c r="F37" s="91"/>
      <c r="G37" s="224">
        <f>SUM(G12:G36)</f>
        <v>0</v>
      </c>
      <c r="H37" s="91"/>
      <c r="I37" s="225">
        <f>SUM(I12:I36)</f>
        <v>0</v>
      </c>
      <c r="J37" s="91"/>
      <c r="K37" s="225">
        <f>SUM(K12:K36)</f>
        <v>0</v>
      </c>
      <c r="L37" s="91"/>
      <c r="M37" s="225">
        <f>SUM(M12:M36)</f>
        <v>0</v>
      </c>
      <c r="N37" s="91"/>
      <c r="O37" s="225">
        <f>SUM(O12:O36)</f>
        <v>0</v>
      </c>
      <c r="P37" s="91"/>
      <c r="Q37" s="225">
        <f>SUM(Q12:Q36)</f>
        <v>0</v>
      </c>
      <c r="R37" s="91"/>
      <c r="S37" s="225">
        <f>SUM(S12:S36)</f>
        <v>0</v>
      </c>
      <c r="T37" s="91"/>
      <c r="U37" s="226">
        <f>SUM(U12:U36)</f>
        <v>0</v>
      </c>
      <c r="V37" s="87"/>
      <c r="X37" s="235"/>
      <c r="Y37" s="351"/>
      <c r="Z37" s="352"/>
      <c r="AA37" s="342"/>
      <c r="AB37" s="353"/>
      <c r="AC37" s="207"/>
    </row>
    <row r="38" spans="1:29" s="32" customFormat="1" ht="35.1" customHeight="1" thickTop="1" thickBot="1" x14ac:dyDescent="0.25">
      <c r="A38" s="33"/>
      <c r="B38" s="56" t="s">
        <v>327</v>
      </c>
      <c r="C38" s="56" t="s">
        <v>242</v>
      </c>
      <c r="D38" s="249" t="s">
        <v>243</v>
      </c>
      <c r="E38" s="249" t="s">
        <v>244</v>
      </c>
      <c r="F38" s="976" t="s">
        <v>100</v>
      </c>
      <c r="G38" s="977"/>
      <c r="H38" s="978" t="s">
        <v>101</v>
      </c>
      <c r="I38" s="979"/>
      <c r="J38" s="959" t="s">
        <v>508</v>
      </c>
      <c r="K38" s="960"/>
      <c r="L38" s="980" t="s">
        <v>175</v>
      </c>
      <c r="M38" s="981"/>
      <c r="N38" s="963" t="s">
        <v>102</v>
      </c>
      <c r="O38" s="964"/>
      <c r="P38" s="965" t="s">
        <v>237</v>
      </c>
      <c r="Q38" s="966"/>
      <c r="R38" s="972" t="s">
        <v>103</v>
      </c>
      <c r="S38" s="973"/>
      <c r="T38" s="974" t="s">
        <v>189</v>
      </c>
      <c r="U38" s="975"/>
      <c r="V38" s="31"/>
      <c r="X38" s="139"/>
      <c r="Y38" s="343"/>
      <c r="Z38" s="344"/>
      <c r="AA38" s="344"/>
      <c r="AB38" s="354"/>
      <c r="AC38" s="236"/>
    </row>
    <row r="39" spans="1:29" s="25" customFormat="1" ht="15.75" x14ac:dyDescent="0.25">
      <c r="A39" s="23"/>
      <c r="B39" s="55"/>
      <c r="C39" s="198"/>
      <c r="D39" s="443"/>
      <c r="E39" s="55"/>
      <c r="F39" s="217" t="s">
        <v>25</v>
      </c>
      <c r="G39" s="218" t="s">
        <v>26</v>
      </c>
      <c r="H39" s="465" t="s">
        <v>25</v>
      </c>
      <c r="I39" s="465" t="s">
        <v>26</v>
      </c>
      <c r="J39" s="41" t="s">
        <v>25</v>
      </c>
      <c r="K39" s="41" t="s">
        <v>26</v>
      </c>
      <c r="L39" s="42" t="s">
        <v>25</v>
      </c>
      <c r="M39" s="42" t="s">
        <v>26</v>
      </c>
      <c r="N39" s="43" t="s">
        <v>25</v>
      </c>
      <c r="O39" s="43" t="s">
        <v>26</v>
      </c>
      <c r="P39" s="244" t="s">
        <v>25</v>
      </c>
      <c r="Q39" s="244" t="s">
        <v>26</v>
      </c>
      <c r="R39" s="220" t="s">
        <v>25</v>
      </c>
      <c r="S39" s="220" t="s">
        <v>26</v>
      </c>
      <c r="T39" s="78" t="s">
        <v>25</v>
      </c>
      <c r="U39" s="79" t="s">
        <v>26</v>
      </c>
      <c r="V39" s="24"/>
      <c r="Y39" s="357"/>
      <c r="Z39" s="357"/>
      <c r="AA39" s="357"/>
      <c r="AB39" s="357"/>
    </row>
    <row r="40" spans="1:29" s="32" customFormat="1" ht="12.95" customHeight="1" x14ac:dyDescent="0.2">
      <c r="A40" s="969" t="s">
        <v>27</v>
      </c>
      <c r="B40" s="53" t="s">
        <v>334</v>
      </c>
      <c r="C40" s="26">
        <v>20000</v>
      </c>
      <c r="D40" s="252">
        <v>20000</v>
      </c>
      <c r="E40" s="203">
        <f>C40-D40</f>
        <v>0</v>
      </c>
      <c r="F40" s="34">
        <v>0.05</v>
      </c>
      <c r="G40" s="37">
        <f>ROUND(D40*F40,2)</f>
        <v>1000</v>
      </c>
      <c r="H40" s="34">
        <v>0.03</v>
      </c>
      <c r="I40" s="36">
        <f>ROUND(D40*H40,2)</f>
        <v>600</v>
      </c>
      <c r="J40" s="34">
        <v>0.03</v>
      </c>
      <c r="K40" s="36">
        <f>ROUND(F40*J40,2)</f>
        <v>0</v>
      </c>
      <c r="L40" s="34">
        <v>0.04</v>
      </c>
      <c r="M40" s="35">
        <f>ROUND(D40*L40,2)</f>
        <v>800</v>
      </c>
      <c r="N40" s="209">
        <v>2.5000000000000001E-2</v>
      </c>
      <c r="O40" s="36">
        <f>ROUND(D40*N40,2)</f>
        <v>500</v>
      </c>
      <c r="P40" s="210">
        <v>1.7999999999999999E-2</v>
      </c>
      <c r="Q40" s="36">
        <f>D40*P40</f>
        <v>360</v>
      </c>
      <c r="R40" s="210">
        <v>0</v>
      </c>
      <c r="S40" s="94">
        <f>ROUND(D40*R40,2)</f>
        <v>0</v>
      </c>
      <c r="T40" s="211">
        <f>F40+N40+H40+L40+R40</f>
        <v>0.14500000000000002</v>
      </c>
      <c r="U40" s="120">
        <f t="shared" ref="U40:U42" si="12">M40+I40+O40+G40+S40+Q40+K40</f>
        <v>3260</v>
      </c>
      <c r="V40" s="31"/>
    </row>
    <row r="41" spans="1:29" s="32" customFormat="1" ht="12.95" customHeight="1" x14ac:dyDescent="0.2">
      <c r="A41" s="970"/>
      <c r="B41" s="53" t="s">
        <v>333</v>
      </c>
      <c r="C41" s="26">
        <v>0</v>
      </c>
      <c r="D41" s="252">
        <v>0</v>
      </c>
      <c r="E41" s="203">
        <f>C41-D41</f>
        <v>0</v>
      </c>
      <c r="F41" s="34">
        <v>0.05</v>
      </c>
      <c r="G41" s="37">
        <f>ROUND(D41*F41,2)</f>
        <v>0</v>
      </c>
      <c r="H41" s="34">
        <v>0.03</v>
      </c>
      <c r="I41" s="36">
        <f>ROUND(D41*H41,2)</f>
        <v>0</v>
      </c>
      <c r="J41" s="34">
        <v>0.03</v>
      </c>
      <c r="K41" s="36">
        <f>ROUND(F41*J41,2)</f>
        <v>0</v>
      </c>
      <c r="L41" s="34">
        <v>0.04</v>
      </c>
      <c r="M41" s="35">
        <f>ROUND(D41*L41,2)</f>
        <v>0</v>
      </c>
      <c r="N41" s="209">
        <v>2.5000000000000001E-2</v>
      </c>
      <c r="O41" s="36">
        <f>ROUND(D41*N41,2)</f>
        <v>0</v>
      </c>
      <c r="P41" s="210">
        <v>1.7999999999999999E-2</v>
      </c>
      <c r="Q41" s="36">
        <f>D41*P41</f>
        <v>0</v>
      </c>
      <c r="R41" s="210">
        <v>0</v>
      </c>
      <c r="S41" s="94">
        <f>ROUND(D41*R41,2)</f>
        <v>0</v>
      </c>
      <c r="T41" s="211">
        <f>F41+N41+H41+L41+R41</f>
        <v>0.14500000000000002</v>
      </c>
      <c r="U41" s="120">
        <f t="shared" si="12"/>
        <v>0</v>
      </c>
      <c r="V41" s="31"/>
    </row>
    <row r="42" spans="1:29" s="32" customFormat="1" ht="12" customHeight="1" x14ac:dyDescent="0.2">
      <c r="A42" s="970"/>
      <c r="B42" s="27"/>
      <c r="C42" s="247"/>
      <c r="D42" s="247"/>
      <c r="E42" s="299">
        <f t="shared" ref="E42:E65" si="13">C42-D42</f>
        <v>0</v>
      </c>
      <c r="F42" s="39">
        <v>0</v>
      </c>
      <c r="G42" s="219">
        <f>ROUND(D42*F42,2)</f>
        <v>0</v>
      </c>
      <c r="H42" s="39">
        <v>0</v>
      </c>
      <c r="I42" s="464">
        <f>ROUND(D42*H42,2)</f>
        <v>0</v>
      </c>
      <c r="J42" s="39">
        <v>0</v>
      </c>
      <c r="K42" s="54">
        <f>ROUND(F42*J42,2)</f>
        <v>0</v>
      </c>
      <c r="L42" s="39">
        <v>0</v>
      </c>
      <c r="M42" s="375">
        <f>ROUND(D42*L42,2)</f>
        <v>0</v>
      </c>
      <c r="N42" s="39">
        <v>0</v>
      </c>
      <c r="O42" s="61">
        <f>ROUND(D42*N42,2)</f>
        <v>0</v>
      </c>
      <c r="P42" s="76">
        <v>0</v>
      </c>
      <c r="Q42" s="245">
        <f>ROUND(D42*P42,2)</f>
        <v>0</v>
      </c>
      <c r="R42" s="39">
        <v>0</v>
      </c>
      <c r="S42" s="221">
        <f>ROUND(D42*R42,2)</f>
        <v>0</v>
      </c>
      <c r="T42" s="114">
        <f t="shared" ref="T42" si="14">F42+N42+H42+L42+R42+P42+J42</f>
        <v>0</v>
      </c>
      <c r="U42" s="115">
        <f t="shared" si="12"/>
        <v>0</v>
      </c>
      <c r="V42" s="31"/>
      <c r="Y42" s="250"/>
    </row>
    <row r="43" spans="1:29" s="32" customFormat="1" ht="12" customHeight="1" x14ac:dyDescent="0.25">
      <c r="A43" s="970"/>
      <c r="B43" s="27"/>
      <c r="C43" s="247"/>
      <c r="D43" s="247"/>
      <c r="E43" s="300">
        <f t="shared" si="13"/>
        <v>0</v>
      </c>
      <c r="F43" s="39">
        <v>0</v>
      </c>
      <c r="G43" s="219">
        <f t="shared" ref="G43:G66" si="15">ROUND(D43*F43,2)</f>
        <v>0</v>
      </c>
      <c r="H43" s="39">
        <v>0</v>
      </c>
      <c r="I43" s="464">
        <f t="shared" ref="I43:I66" si="16">ROUND(D43*H43,2)</f>
        <v>0</v>
      </c>
      <c r="J43" s="39">
        <v>0</v>
      </c>
      <c r="K43" s="54">
        <f t="shared" ref="K43:K66" si="17">ROUND(F43*J43,2)</f>
        <v>0</v>
      </c>
      <c r="L43" s="39">
        <v>0</v>
      </c>
      <c r="M43" s="375">
        <f t="shared" ref="M43:M66" si="18">ROUND(D43*L43,2)</f>
        <v>0</v>
      </c>
      <c r="N43" s="39">
        <v>0</v>
      </c>
      <c r="O43" s="61">
        <f t="shared" ref="O43:O66" si="19">ROUND(D43*N43,2)</f>
        <v>0</v>
      </c>
      <c r="P43" s="76">
        <v>0</v>
      </c>
      <c r="Q43" s="245">
        <f t="shared" ref="Q43:Q66" si="20">ROUND(D43*P43,2)</f>
        <v>0</v>
      </c>
      <c r="R43" s="39">
        <v>0</v>
      </c>
      <c r="S43" s="221">
        <f t="shared" ref="S43:S66" si="21">ROUND(D43*R43,2)</f>
        <v>0</v>
      </c>
      <c r="T43" s="114">
        <f t="shared" ref="T43:T66" si="22">F43+N43+H43+L43+R43+P43+J43</f>
        <v>0</v>
      </c>
      <c r="U43" s="115">
        <f t="shared" ref="U43:U66" si="23">M43+I43+O43+G43+S43+Q43+K43</f>
        <v>0</v>
      </c>
      <c r="V43" s="31"/>
      <c r="Y43" s="251"/>
    </row>
    <row r="44" spans="1:29" s="32" customFormat="1" ht="12" customHeight="1" x14ac:dyDescent="0.25">
      <c r="A44" s="970"/>
      <c r="B44" s="27"/>
      <c r="C44" s="247"/>
      <c r="D44" s="247"/>
      <c r="E44" s="300">
        <f t="shared" si="13"/>
        <v>0</v>
      </c>
      <c r="F44" s="39">
        <v>0</v>
      </c>
      <c r="G44" s="219">
        <f t="shared" si="15"/>
        <v>0</v>
      </c>
      <c r="H44" s="39">
        <v>0</v>
      </c>
      <c r="I44" s="464">
        <f t="shared" si="16"/>
        <v>0</v>
      </c>
      <c r="J44" s="39">
        <v>0</v>
      </c>
      <c r="K44" s="54">
        <f t="shared" si="17"/>
        <v>0</v>
      </c>
      <c r="L44" s="39">
        <v>0</v>
      </c>
      <c r="M44" s="375">
        <f t="shared" si="18"/>
        <v>0</v>
      </c>
      <c r="N44" s="39">
        <v>0</v>
      </c>
      <c r="O44" s="61">
        <f t="shared" si="19"/>
        <v>0</v>
      </c>
      <c r="P44" s="76">
        <v>0</v>
      </c>
      <c r="Q44" s="245">
        <f t="shared" si="20"/>
        <v>0</v>
      </c>
      <c r="R44" s="39">
        <v>0</v>
      </c>
      <c r="S44" s="221">
        <f t="shared" si="21"/>
        <v>0</v>
      </c>
      <c r="T44" s="114">
        <f t="shared" si="22"/>
        <v>0</v>
      </c>
      <c r="U44" s="115">
        <f t="shared" si="23"/>
        <v>0</v>
      </c>
      <c r="V44" s="31"/>
      <c r="Y44" s="251"/>
      <c r="Z44" s="250"/>
    </row>
    <row r="45" spans="1:29" s="32" customFormat="1" ht="12" customHeight="1" x14ac:dyDescent="0.25">
      <c r="A45" s="970"/>
      <c r="B45" s="27"/>
      <c r="C45" s="247"/>
      <c r="D45" s="247"/>
      <c r="E45" s="300">
        <f t="shared" si="13"/>
        <v>0</v>
      </c>
      <c r="F45" s="39">
        <v>0</v>
      </c>
      <c r="G45" s="219">
        <f t="shared" si="15"/>
        <v>0</v>
      </c>
      <c r="H45" s="39">
        <v>0</v>
      </c>
      <c r="I45" s="464">
        <f t="shared" si="16"/>
        <v>0</v>
      </c>
      <c r="J45" s="39">
        <v>0</v>
      </c>
      <c r="K45" s="54">
        <f t="shared" si="17"/>
        <v>0</v>
      </c>
      <c r="L45" s="39">
        <v>0</v>
      </c>
      <c r="M45" s="375">
        <f t="shared" si="18"/>
        <v>0</v>
      </c>
      <c r="N45" s="39">
        <v>0</v>
      </c>
      <c r="O45" s="61">
        <f t="shared" si="19"/>
        <v>0</v>
      </c>
      <c r="P45" s="76">
        <v>0</v>
      </c>
      <c r="Q45" s="245">
        <f t="shared" si="20"/>
        <v>0</v>
      </c>
      <c r="R45" s="39">
        <v>0</v>
      </c>
      <c r="S45" s="221">
        <f t="shared" si="21"/>
        <v>0</v>
      </c>
      <c r="T45" s="114">
        <f t="shared" si="22"/>
        <v>0</v>
      </c>
      <c r="U45" s="115">
        <f t="shared" si="23"/>
        <v>0</v>
      </c>
      <c r="V45" s="31"/>
      <c r="Y45" s="250"/>
      <c r="Z45" s="251"/>
    </row>
    <row r="46" spans="1:29" s="32" customFormat="1" ht="12" customHeight="1" x14ac:dyDescent="0.25">
      <c r="A46" s="970"/>
      <c r="B46" s="27"/>
      <c r="C46" s="247"/>
      <c r="D46" s="247"/>
      <c r="E46" s="300">
        <f t="shared" si="13"/>
        <v>0</v>
      </c>
      <c r="F46" s="39">
        <v>0</v>
      </c>
      <c r="G46" s="219">
        <f t="shared" si="15"/>
        <v>0</v>
      </c>
      <c r="H46" s="39">
        <v>0</v>
      </c>
      <c r="I46" s="464">
        <f t="shared" si="16"/>
        <v>0</v>
      </c>
      <c r="J46" s="39">
        <v>0</v>
      </c>
      <c r="K46" s="54">
        <f t="shared" si="17"/>
        <v>0</v>
      </c>
      <c r="L46" s="39">
        <v>0</v>
      </c>
      <c r="M46" s="375">
        <f t="shared" si="18"/>
        <v>0</v>
      </c>
      <c r="N46" s="39">
        <v>0</v>
      </c>
      <c r="O46" s="61">
        <f t="shared" si="19"/>
        <v>0</v>
      </c>
      <c r="P46" s="76">
        <v>0</v>
      </c>
      <c r="Q46" s="245">
        <f t="shared" si="20"/>
        <v>0</v>
      </c>
      <c r="R46" s="39">
        <v>0</v>
      </c>
      <c r="S46" s="221">
        <f t="shared" si="21"/>
        <v>0</v>
      </c>
      <c r="T46" s="114">
        <f t="shared" si="22"/>
        <v>0</v>
      </c>
      <c r="U46" s="115">
        <f t="shared" si="23"/>
        <v>0</v>
      </c>
      <c r="V46" s="31"/>
      <c r="Z46" s="251"/>
    </row>
    <row r="47" spans="1:29" s="32" customFormat="1" ht="12" customHeight="1" x14ac:dyDescent="0.25">
      <c r="A47" s="970"/>
      <c r="B47" s="27"/>
      <c r="C47" s="247"/>
      <c r="D47" s="247"/>
      <c r="E47" s="300">
        <f t="shared" si="13"/>
        <v>0</v>
      </c>
      <c r="F47" s="39">
        <v>0</v>
      </c>
      <c r="G47" s="219">
        <f t="shared" si="15"/>
        <v>0</v>
      </c>
      <c r="H47" s="39">
        <v>0</v>
      </c>
      <c r="I47" s="464">
        <f t="shared" si="16"/>
        <v>0</v>
      </c>
      <c r="J47" s="39">
        <v>0</v>
      </c>
      <c r="K47" s="54">
        <f t="shared" si="17"/>
        <v>0</v>
      </c>
      <c r="L47" s="39">
        <v>0</v>
      </c>
      <c r="M47" s="375">
        <f t="shared" si="18"/>
        <v>0</v>
      </c>
      <c r="N47" s="39">
        <v>0</v>
      </c>
      <c r="O47" s="61">
        <f t="shared" si="19"/>
        <v>0</v>
      </c>
      <c r="P47" s="76">
        <v>0</v>
      </c>
      <c r="Q47" s="245">
        <f t="shared" si="20"/>
        <v>0</v>
      </c>
      <c r="R47" s="39">
        <v>0</v>
      </c>
      <c r="S47" s="221">
        <f t="shared" si="21"/>
        <v>0</v>
      </c>
      <c r="T47" s="114">
        <f t="shared" si="22"/>
        <v>0</v>
      </c>
      <c r="U47" s="115">
        <f t="shared" si="23"/>
        <v>0</v>
      </c>
      <c r="V47" s="31"/>
      <c r="Z47" s="251"/>
    </row>
    <row r="48" spans="1:29" s="32" customFormat="1" ht="12" customHeight="1" x14ac:dyDescent="0.25">
      <c r="A48" s="970"/>
      <c r="B48" s="27"/>
      <c r="C48" s="247"/>
      <c r="D48" s="247"/>
      <c r="E48" s="300">
        <f t="shared" si="13"/>
        <v>0</v>
      </c>
      <c r="F48" s="39">
        <v>0</v>
      </c>
      <c r="G48" s="219">
        <f t="shared" si="15"/>
        <v>0</v>
      </c>
      <c r="H48" s="39">
        <v>0</v>
      </c>
      <c r="I48" s="464">
        <f t="shared" si="16"/>
        <v>0</v>
      </c>
      <c r="J48" s="39">
        <v>0</v>
      </c>
      <c r="K48" s="54">
        <f t="shared" si="17"/>
        <v>0</v>
      </c>
      <c r="L48" s="39">
        <v>0</v>
      </c>
      <c r="M48" s="375">
        <f t="shared" si="18"/>
        <v>0</v>
      </c>
      <c r="N48" s="39">
        <v>0</v>
      </c>
      <c r="O48" s="61">
        <f t="shared" si="19"/>
        <v>0</v>
      </c>
      <c r="P48" s="76">
        <v>0</v>
      </c>
      <c r="Q48" s="245">
        <f t="shared" si="20"/>
        <v>0</v>
      </c>
      <c r="R48" s="39">
        <v>0</v>
      </c>
      <c r="S48" s="221">
        <f t="shared" si="21"/>
        <v>0</v>
      </c>
      <c r="T48" s="114">
        <f t="shared" si="22"/>
        <v>0</v>
      </c>
      <c r="U48" s="115">
        <f t="shared" si="23"/>
        <v>0</v>
      </c>
      <c r="V48" s="31"/>
      <c r="Z48" s="251"/>
    </row>
    <row r="49" spans="1:26" s="32" customFormat="1" ht="12" customHeight="1" x14ac:dyDescent="0.25">
      <c r="A49" s="970"/>
      <c r="B49" s="27"/>
      <c r="C49" s="247"/>
      <c r="D49" s="247"/>
      <c r="E49" s="300">
        <f t="shared" si="13"/>
        <v>0</v>
      </c>
      <c r="F49" s="39">
        <v>0</v>
      </c>
      <c r="G49" s="219">
        <f t="shared" si="15"/>
        <v>0</v>
      </c>
      <c r="H49" s="39">
        <v>0</v>
      </c>
      <c r="I49" s="464">
        <f t="shared" si="16"/>
        <v>0</v>
      </c>
      <c r="J49" s="39">
        <v>0</v>
      </c>
      <c r="K49" s="54">
        <f t="shared" si="17"/>
        <v>0</v>
      </c>
      <c r="L49" s="39">
        <v>0</v>
      </c>
      <c r="M49" s="375">
        <f t="shared" si="18"/>
        <v>0</v>
      </c>
      <c r="N49" s="39">
        <v>0</v>
      </c>
      <c r="O49" s="61">
        <f t="shared" si="19"/>
        <v>0</v>
      </c>
      <c r="P49" s="76">
        <v>0</v>
      </c>
      <c r="Q49" s="245">
        <f t="shared" si="20"/>
        <v>0</v>
      </c>
      <c r="R49" s="39">
        <v>0</v>
      </c>
      <c r="S49" s="221">
        <f t="shared" si="21"/>
        <v>0</v>
      </c>
      <c r="T49" s="114">
        <f t="shared" si="22"/>
        <v>0</v>
      </c>
      <c r="U49" s="115">
        <f t="shared" si="23"/>
        <v>0</v>
      </c>
      <c r="V49" s="31"/>
      <c r="Z49" s="251"/>
    </row>
    <row r="50" spans="1:26" s="32" customFormat="1" ht="12" customHeight="1" x14ac:dyDescent="0.25">
      <c r="A50" s="970"/>
      <c r="B50" s="27"/>
      <c r="C50" s="247"/>
      <c r="D50" s="247"/>
      <c r="E50" s="300">
        <f t="shared" si="13"/>
        <v>0</v>
      </c>
      <c r="F50" s="39">
        <v>0</v>
      </c>
      <c r="G50" s="219">
        <f t="shared" si="15"/>
        <v>0</v>
      </c>
      <c r="H50" s="39">
        <v>0</v>
      </c>
      <c r="I50" s="464">
        <f t="shared" si="16"/>
        <v>0</v>
      </c>
      <c r="J50" s="39">
        <v>0</v>
      </c>
      <c r="K50" s="54">
        <f t="shared" si="17"/>
        <v>0</v>
      </c>
      <c r="L50" s="39">
        <v>0</v>
      </c>
      <c r="M50" s="375">
        <f t="shared" si="18"/>
        <v>0</v>
      </c>
      <c r="N50" s="39">
        <v>0</v>
      </c>
      <c r="O50" s="61">
        <f t="shared" si="19"/>
        <v>0</v>
      </c>
      <c r="P50" s="76">
        <v>0</v>
      </c>
      <c r="Q50" s="245">
        <f t="shared" si="20"/>
        <v>0</v>
      </c>
      <c r="R50" s="39">
        <v>0</v>
      </c>
      <c r="S50" s="221">
        <f t="shared" si="21"/>
        <v>0</v>
      </c>
      <c r="T50" s="114">
        <f t="shared" si="22"/>
        <v>0</v>
      </c>
      <c r="U50" s="115">
        <f t="shared" si="23"/>
        <v>0</v>
      </c>
      <c r="V50" s="31"/>
      <c r="Z50" s="251"/>
    </row>
    <row r="51" spans="1:26" s="32" customFormat="1" ht="12" customHeight="1" x14ac:dyDescent="0.25">
      <c r="A51" s="970"/>
      <c r="B51" s="27"/>
      <c r="C51" s="247"/>
      <c r="D51" s="247"/>
      <c r="E51" s="300">
        <f t="shared" si="13"/>
        <v>0</v>
      </c>
      <c r="F51" s="39">
        <v>0</v>
      </c>
      <c r="G51" s="219">
        <f t="shared" si="15"/>
        <v>0</v>
      </c>
      <c r="H51" s="39">
        <v>0</v>
      </c>
      <c r="I51" s="464">
        <f t="shared" si="16"/>
        <v>0</v>
      </c>
      <c r="J51" s="39">
        <v>0</v>
      </c>
      <c r="K51" s="54">
        <f t="shared" si="17"/>
        <v>0</v>
      </c>
      <c r="L51" s="39">
        <v>0</v>
      </c>
      <c r="M51" s="375">
        <f t="shared" si="18"/>
        <v>0</v>
      </c>
      <c r="N51" s="39">
        <v>0</v>
      </c>
      <c r="O51" s="61">
        <f t="shared" si="19"/>
        <v>0</v>
      </c>
      <c r="P51" s="76">
        <v>0</v>
      </c>
      <c r="Q51" s="245">
        <f t="shared" si="20"/>
        <v>0</v>
      </c>
      <c r="R51" s="39">
        <v>0</v>
      </c>
      <c r="S51" s="221">
        <f t="shared" si="21"/>
        <v>0</v>
      </c>
      <c r="T51" s="114">
        <f t="shared" si="22"/>
        <v>0</v>
      </c>
      <c r="U51" s="115">
        <f t="shared" si="23"/>
        <v>0</v>
      </c>
      <c r="V51" s="31"/>
      <c r="Z51"/>
    </row>
    <row r="52" spans="1:26" s="32" customFormat="1" ht="12" customHeight="1" x14ac:dyDescent="0.25">
      <c r="A52" s="970"/>
      <c r="B52" s="27"/>
      <c r="C52" s="247"/>
      <c r="D52" s="247"/>
      <c r="E52" s="300">
        <f t="shared" si="13"/>
        <v>0</v>
      </c>
      <c r="F52" s="39">
        <v>0</v>
      </c>
      <c r="G52" s="219">
        <f t="shared" si="15"/>
        <v>0</v>
      </c>
      <c r="H52" s="39">
        <v>0</v>
      </c>
      <c r="I52" s="464">
        <f t="shared" si="16"/>
        <v>0</v>
      </c>
      <c r="J52" s="39">
        <v>0</v>
      </c>
      <c r="K52" s="54">
        <f t="shared" si="17"/>
        <v>0</v>
      </c>
      <c r="L52" s="39">
        <v>0</v>
      </c>
      <c r="M52" s="375">
        <f t="shared" si="18"/>
        <v>0</v>
      </c>
      <c r="N52" s="39">
        <v>0</v>
      </c>
      <c r="O52" s="61">
        <f t="shared" si="19"/>
        <v>0</v>
      </c>
      <c r="P52" s="76">
        <v>0</v>
      </c>
      <c r="Q52" s="245">
        <f t="shared" si="20"/>
        <v>0</v>
      </c>
      <c r="R52" s="39">
        <v>0</v>
      </c>
      <c r="S52" s="221">
        <f t="shared" si="21"/>
        <v>0</v>
      </c>
      <c r="T52" s="114">
        <f t="shared" si="22"/>
        <v>0</v>
      </c>
      <c r="U52" s="115">
        <f t="shared" si="23"/>
        <v>0</v>
      </c>
      <c r="V52" s="31"/>
      <c r="Z52" s="251"/>
    </row>
    <row r="53" spans="1:26" s="32" customFormat="1" ht="12" customHeight="1" x14ac:dyDescent="0.25">
      <c r="A53" s="970"/>
      <c r="B53" s="27"/>
      <c r="C53" s="247"/>
      <c r="D53" s="247"/>
      <c r="E53" s="300">
        <f t="shared" si="13"/>
        <v>0</v>
      </c>
      <c r="F53" s="39">
        <v>0</v>
      </c>
      <c r="G53" s="219">
        <f t="shared" si="15"/>
        <v>0</v>
      </c>
      <c r="H53" s="39">
        <v>0</v>
      </c>
      <c r="I53" s="464">
        <f t="shared" si="16"/>
        <v>0</v>
      </c>
      <c r="J53" s="39">
        <v>0</v>
      </c>
      <c r="K53" s="54">
        <f t="shared" si="17"/>
        <v>0</v>
      </c>
      <c r="L53" s="39">
        <v>0</v>
      </c>
      <c r="M53" s="375">
        <f t="shared" si="18"/>
        <v>0</v>
      </c>
      <c r="N53" s="39">
        <v>0</v>
      </c>
      <c r="O53" s="61">
        <f t="shared" si="19"/>
        <v>0</v>
      </c>
      <c r="P53" s="76">
        <v>0</v>
      </c>
      <c r="Q53" s="245">
        <f t="shared" si="20"/>
        <v>0</v>
      </c>
      <c r="R53" s="39">
        <v>0</v>
      </c>
      <c r="S53" s="221">
        <f t="shared" si="21"/>
        <v>0</v>
      </c>
      <c r="T53" s="114">
        <f t="shared" si="22"/>
        <v>0</v>
      </c>
      <c r="U53" s="115">
        <f t="shared" si="23"/>
        <v>0</v>
      </c>
      <c r="V53" s="31"/>
      <c r="Z53" s="251"/>
    </row>
    <row r="54" spans="1:26" s="32" customFormat="1" ht="12" customHeight="1" x14ac:dyDescent="0.2">
      <c r="A54" s="970"/>
      <c r="B54" s="27"/>
      <c r="C54" s="247"/>
      <c r="D54" s="247"/>
      <c r="E54" s="300">
        <f t="shared" si="13"/>
        <v>0</v>
      </c>
      <c r="F54" s="39">
        <v>0</v>
      </c>
      <c r="G54" s="219">
        <f t="shared" si="15"/>
        <v>0</v>
      </c>
      <c r="H54" s="39">
        <v>0</v>
      </c>
      <c r="I54" s="464">
        <f t="shared" si="16"/>
        <v>0</v>
      </c>
      <c r="J54" s="39">
        <v>0</v>
      </c>
      <c r="K54" s="54">
        <f t="shared" si="17"/>
        <v>0</v>
      </c>
      <c r="L54" s="39">
        <v>0</v>
      </c>
      <c r="M54" s="375">
        <f t="shared" si="18"/>
        <v>0</v>
      </c>
      <c r="N54" s="39">
        <v>0</v>
      </c>
      <c r="O54" s="61">
        <f t="shared" si="19"/>
        <v>0</v>
      </c>
      <c r="P54" s="76">
        <v>0</v>
      </c>
      <c r="Q54" s="245">
        <f t="shared" si="20"/>
        <v>0</v>
      </c>
      <c r="R54" s="39">
        <v>0</v>
      </c>
      <c r="S54" s="221">
        <f t="shared" si="21"/>
        <v>0</v>
      </c>
      <c r="T54" s="114">
        <f t="shared" si="22"/>
        <v>0</v>
      </c>
      <c r="U54" s="115">
        <f t="shared" si="23"/>
        <v>0</v>
      </c>
      <c r="V54" s="31"/>
      <c r="Z54" s="250"/>
    </row>
    <row r="55" spans="1:26" s="32" customFormat="1" ht="12" customHeight="1" x14ac:dyDescent="0.2">
      <c r="A55" s="970"/>
      <c r="B55" s="27"/>
      <c r="C55" s="247"/>
      <c r="D55" s="247"/>
      <c r="E55" s="300">
        <f t="shared" si="13"/>
        <v>0</v>
      </c>
      <c r="F55" s="39">
        <v>0</v>
      </c>
      <c r="G55" s="219">
        <f t="shared" si="15"/>
        <v>0</v>
      </c>
      <c r="H55" s="39">
        <v>0</v>
      </c>
      <c r="I55" s="464">
        <f t="shared" si="16"/>
        <v>0</v>
      </c>
      <c r="J55" s="39">
        <v>0</v>
      </c>
      <c r="K55" s="54">
        <f t="shared" si="17"/>
        <v>0</v>
      </c>
      <c r="L55" s="39">
        <v>0</v>
      </c>
      <c r="M55" s="375">
        <f t="shared" si="18"/>
        <v>0</v>
      </c>
      <c r="N55" s="39">
        <v>0</v>
      </c>
      <c r="O55" s="61">
        <f t="shared" si="19"/>
        <v>0</v>
      </c>
      <c r="P55" s="76">
        <v>0</v>
      </c>
      <c r="Q55" s="245">
        <f t="shared" si="20"/>
        <v>0</v>
      </c>
      <c r="R55" s="39">
        <v>0</v>
      </c>
      <c r="S55" s="221">
        <f t="shared" si="21"/>
        <v>0</v>
      </c>
      <c r="T55" s="114">
        <f t="shared" si="22"/>
        <v>0</v>
      </c>
      <c r="U55" s="115">
        <f t="shared" si="23"/>
        <v>0</v>
      </c>
      <c r="V55" s="31"/>
      <c r="Z55" s="250"/>
    </row>
    <row r="56" spans="1:26" s="32" customFormat="1" ht="12" customHeight="1" x14ac:dyDescent="0.25">
      <c r="A56" s="970"/>
      <c r="B56" s="27"/>
      <c r="C56" s="247"/>
      <c r="D56" s="247"/>
      <c r="E56" s="300">
        <f t="shared" si="13"/>
        <v>0</v>
      </c>
      <c r="F56" s="39">
        <v>0</v>
      </c>
      <c r="G56" s="219">
        <f t="shared" si="15"/>
        <v>0</v>
      </c>
      <c r="H56" s="39">
        <v>0</v>
      </c>
      <c r="I56" s="464">
        <f t="shared" si="16"/>
        <v>0</v>
      </c>
      <c r="J56" s="39">
        <v>0</v>
      </c>
      <c r="K56" s="54">
        <f t="shared" si="17"/>
        <v>0</v>
      </c>
      <c r="L56" s="39">
        <v>0</v>
      </c>
      <c r="M56" s="375">
        <f t="shared" si="18"/>
        <v>0</v>
      </c>
      <c r="N56" s="39">
        <v>0</v>
      </c>
      <c r="O56" s="61">
        <f t="shared" si="19"/>
        <v>0</v>
      </c>
      <c r="P56" s="76">
        <v>0</v>
      </c>
      <c r="Q56" s="245">
        <f t="shared" si="20"/>
        <v>0</v>
      </c>
      <c r="R56" s="39">
        <v>0</v>
      </c>
      <c r="S56" s="221">
        <f t="shared" si="21"/>
        <v>0</v>
      </c>
      <c r="T56" s="114">
        <f t="shared" si="22"/>
        <v>0</v>
      </c>
      <c r="U56" s="115">
        <f t="shared" si="23"/>
        <v>0</v>
      </c>
      <c r="V56" s="31"/>
      <c r="Z56" s="251"/>
    </row>
    <row r="57" spans="1:26" s="32" customFormat="1" ht="12" customHeight="1" x14ac:dyDescent="0.25">
      <c r="A57" s="970"/>
      <c r="B57" s="27"/>
      <c r="C57" s="247"/>
      <c r="D57" s="247"/>
      <c r="E57" s="300">
        <f t="shared" si="13"/>
        <v>0</v>
      </c>
      <c r="F57" s="39">
        <v>0</v>
      </c>
      <c r="G57" s="219">
        <f t="shared" si="15"/>
        <v>0</v>
      </c>
      <c r="H57" s="39">
        <v>0</v>
      </c>
      <c r="I57" s="464">
        <f t="shared" si="16"/>
        <v>0</v>
      </c>
      <c r="J57" s="39">
        <v>0</v>
      </c>
      <c r="K57" s="54">
        <f t="shared" si="17"/>
        <v>0</v>
      </c>
      <c r="L57" s="39">
        <v>0</v>
      </c>
      <c r="M57" s="375">
        <f t="shared" si="18"/>
        <v>0</v>
      </c>
      <c r="N57" s="39">
        <v>0</v>
      </c>
      <c r="O57" s="61">
        <f t="shared" si="19"/>
        <v>0</v>
      </c>
      <c r="P57" s="76">
        <v>0</v>
      </c>
      <c r="Q57" s="245">
        <f t="shared" si="20"/>
        <v>0</v>
      </c>
      <c r="R57" s="39">
        <v>0</v>
      </c>
      <c r="S57" s="221">
        <f t="shared" si="21"/>
        <v>0</v>
      </c>
      <c r="T57" s="114">
        <f t="shared" si="22"/>
        <v>0</v>
      </c>
      <c r="U57" s="115">
        <f t="shared" si="23"/>
        <v>0</v>
      </c>
      <c r="V57" s="31"/>
      <c r="Z57" s="251"/>
    </row>
    <row r="58" spans="1:26" s="32" customFormat="1" ht="12" customHeight="1" x14ac:dyDescent="0.2">
      <c r="A58" s="970"/>
      <c r="B58" s="27"/>
      <c r="C58" s="247"/>
      <c r="D58" s="247"/>
      <c r="E58" s="300">
        <f t="shared" si="13"/>
        <v>0</v>
      </c>
      <c r="F58" s="39">
        <v>0</v>
      </c>
      <c r="G58" s="219">
        <f t="shared" si="15"/>
        <v>0</v>
      </c>
      <c r="H58" s="39">
        <v>0</v>
      </c>
      <c r="I58" s="464">
        <f t="shared" si="16"/>
        <v>0</v>
      </c>
      <c r="J58" s="39">
        <v>0</v>
      </c>
      <c r="K58" s="54">
        <f t="shared" si="17"/>
        <v>0</v>
      </c>
      <c r="L58" s="39">
        <v>0</v>
      </c>
      <c r="M58" s="375">
        <f t="shared" si="18"/>
        <v>0</v>
      </c>
      <c r="N58" s="39">
        <v>0</v>
      </c>
      <c r="O58" s="61">
        <f t="shared" si="19"/>
        <v>0</v>
      </c>
      <c r="P58" s="76">
        <v>0</v>
      </c>
      <c r="Q58" s="245">
        <f t="shared" si="20"/>
        <v>0</v>
      </c>
      <c r="R58" s="39">
        <v>0</v>
      </c>
      <c r="S58" s="221">
        <f t="shared" si="21"/>
        <v>0</v>
      </c>
      <c r="T58" s="114">
        <f t="shared" si="22"/>
        <v>0</v>
      </c>
      <c r="U58" s="115">
        <f t="shared" si="23"/>
        <v>0</v>
      </c>
      <c r="V58" s="31"/>
      <c r="Z58" s="250"/>
    </row>
    <row r="59" spans="1:26" s="32" customFormat="1" ht="12" customHeight="1" x14ac:dyDescent="0.25">
      <c r="A59" s="970"/>
      <c r="B59" s="27"/>
      <c r="C59" s="247"/>
      <c r="D59" s="247"/>
      <c r="E59" s="300">
        <f t="shared" si="13"/>
        <v>0</v>
      </c>
      <c r="F59" s="39">
        <v>0</v>
      </c>
      <c r="G59" s="219">
        <f t="shared" si="15"/>
        <v>0</v>
      </c>
      <c r="H59" s="39">
        <v>0</v>
      </c>
      <c r="I59" s="464">
        <f t="shared" si="16"/>
        <v>0</v>
      </c>
      <c r="J59" s="39">
        <v>0</v>
      </c>
      <c r="K59" s="54">
        <f t="shared" si="17"/>
        <v>0</v>
      </c>
      <c r="L59" s="39">
        <v>0</v>
      </c>
      <c r="M59" s="375">
        <f t="shared" si="18"/>
        <v>0</v>
      </c>
      <c r="N59" s="39">
        <v>0</v>
      </c>
      <c r="O59" s="61">
        <f t="shared" si="19"/>
        <v>0</v>
      </c>
      <c r="P59" s="76">
        <v>0</v>
      </c>
      <c r="Q59" s="245">
        <f t="shared" si="20"/>
        <v>0</v>
      </c>
      <c r="R59" s="39">
        <v>0</v>
      </c>
      <c r="S59" s="221">
        <f t="shared" si="21"/>
        <v>0</v>
      </c>
      <c r="T59" s="114">
        <f t="shared" si="22"/>
        <v>0</v>
      </c>
      <c r="U59" s="115">
        <f t="shared" si="23"/>
        <v>0</v>
      </c>
      <c r="V59" s="31"/>
      <c r="Z59" s="251"/>
    </row>
    <row r="60" spans="1:26" s="32" customFormat="1" ht="12" customHeight="1" x14ac:dyDescent="0.2">
      <c r="A60" s="970"/>
      <c r="B60" s="27"/>
      <c r="C60" s="247"/>
      <c r="D60" s="247"/>
      <c r="E60" s="300">
        <f t="shared" si="13"/>
        <v>0</v>
      </c>
      <c r="F60" s="39">
        <v>0</v>
      </c>
      <c r="G60" s="219">
        <f t="shared" si="15"/>
        <v>0</v>
      </c>
      <c r="H60" s="39">
        <v>0</v>
      </c>
      <c r="I60" s="464">
        <f t="shared" si="16"/>
        <v>0</v>
      </c>
      <c r="J60" s="39">
        <v>0</v>
      </c>
      <c r="K60" s="54">
        <f t="shared" si="17"/>
        <v>0</v>
      </c>
      <c r="L60" s="39">
        <v>0</v>
      </c>
      <c r="M60" s="375">
        <f t="shared" si="18"/>
        <v>0</v>
      </c>
      <c r="N60" s="39">
        <v>0</v>
      </c>
      <c r="O60" s="61">
        <f t="shared" si="19"/>
        <v>0</v>
      </c>
      <c r="P60" s="76">
        <v>0</v>
      </c>
      <c r="Q60" s="245">
        <f t="shared" si="20"/>
        <v>0</v>
      </c>
      <c r="R60" s="39">
        <v>0</v>
      </c>
      <c r="S60" s="221">
        <f t="shared" si="21"/>
        <v>0</v>
      </c>
      <c r="T60" s="114">
        <f t="shared" si="22"/>
        <v>0</v>
      </c>
      <c r="U60" s="115">
        <f t="shared" si="23"/>
        <v>0</v>
      </c>
      <c r="V60" s="31"/>
      <c r="Z60" s="250"/>
    </row>
    <row r="61" spans="1:26" s="32" customFormat="1" ht="12" customHeight="1" x14ac:dyDescent="0.2">
      <c r="A61" s="970"/>
      <c r="B61" s="27"/>
      <c r="C61" s="247"/>
      <c r="D61" s="247"/>
      <c r="E61" s="300">
        <f t="shared" si="13"/>
        <v>0</v>
      </c>
      <c r="F61" s="39">
        <v>0</v>
      </c>
      <c r="G61" s="219">
        <f t="shared" si="15"/>
        <v>0</v>
      </c>
      <c r="H61" s="39">
        <v>0</v>
      </c>
      <c r="I61" s="464">
        <f t="shared" si="16"/>
        <v>0</v>
      </c>
      <c r="J61" s="39">
        <v>0</v>
      </c>
      <c r="K61" s="54">
        <f t="shared" si="17"/>
        <v>0</v>
      </c>
      <c r="L61" s="39">
        <v>0</v>
      </c>
      <c r="M61" s="375">
        <f t="shared" si="18"/>
        <v>0</v>
      </c>
      <c r="N61" s="39">
        <v>0</v>
      </c>
      <c r="O61" s="61">
        <f t="shared" si="19"/>
        <v>0</v>
      </c>
      <c r="P61" s="76">
        <v>0</v>
      </c>
      <c r="Q61" s="245">
        <f t="shared" si="20"/>
        <v>0</v>
      </c>
      <c r="R61" s="39">
        <v>0</v>
      </c>
      <c r="S61" s="221">
        <f t="shared" si="21"/>
        <v>0</v>
      </c>
      <c r="T61" s="114">
        <f t="shared" si="22"/>
        <v>0</v>
      </c>
      <c r="U61" s="115">
        <f t="shared" si="23"/>
        <v>0</v>
      </c>
      <c r="V61" s="31"/>
      <c r="Z61" s="250"/>
    </row>
    <row r="62" spans="1:26" s="32" customFormat="1" ht="12" customHeight="1" x14ac:dyDescent="0.2">
      <c r="A62" s="970"/>
      <c r="B62" s="27"/>
      <c r="C62" s="247"/>
      <c r="D62" s="247"/>
      <c r="E62" s="300">
        <f t="shared" si="13"/>
        <v>0</v>
      </c>
      <c r="F62" s="39">
        <v>0</v>
      </c>
      <c r="G62" s="219">
        <f t="shared" si="15"/>
        <v>0</v>
      </c>
      <c r="H62" s="39">
        <v>0</v>
      </c>
      <c r="I62" s="464">
        <f t="shared" si="16"/>
        <v>0</v>
      </c>
      <c r="J62" s="39">
        <v>0</v>
      </c>
      <c r="K62" s="54">
        <f t="shared" si="17"/>
        <v>0</v>
      </c>
      <c r="L62" s="39">
        <v>0</v>
      </c>
      <c r="M62" s="375">
        <f t="shared" si="18"/>
        <v>0</v>
      </c>
      <c r="N62" s="39">
        <v>0</v>
      </c>
      <c r="O62" s="61">
        <f t="shared" si="19"/>
        <v>0</v>
      </c>
      <c r="P62" s="76">
        <v>0</v>
      </c>
      <c r="Q62" s="245">
        <f t="shared" si="20"/>
        <v>0</v>
      </c>
      <c r="R62" s="39">
        <v>0</v>
      </c>
      <c r="S62" s="221">
        <f t="shared" si="21"/>
        <v>0</v>
      </c>
      <c r="T62" s="114">
        <f t="shared" si="22"/>
        <v>0</v>
      </c>
      <c r="U62" s="115">
        <f t="shared" si="23"/>
        <v>0</v>
      </c>
      <c r="V62" s="31"/>
      <c r="Z62" s="250"/>
    </row>
    <row r="63" spans="1:26" s="32" customFormat="1" ht="12" customHeight="1" x14ac:dyDescent="0.2">
      <c r="A63" s="970"/>
      <c r="B63" s="27"/>
      <c r="C63" s="247"/>
      <c r="D63" s="247"/>
      <c r="E63" s="300">
        <f t="shared" si="13"/>
        <v>0</v>
      </c>
      <c r="F63" s="39">
        <v>0</v>
      </c>
      <c r="G63" s="219">
        <f t="shared" si="15"/>
        <v>0</v>
      </c>
      <c r="H63" s="39">
        <v>0</v>
      </c>
      <c r="I63" s="464">
        <f t="shared" si="16"/>
        <v>0</v>
      </c>
      <c r="J63" s="39">
        <v>0</v>
      </c>
      <c r="K63" s="54">
        <f t="shared" si="17"/>
        <v>0</v>
      </c>
      <c r="L63" s="39">
        <v>0</v>
      </c>
      <c r="M63" s="375">
        <f t="shared" si="18"/>
        <v>0</v>
      </c>
      <c r="N63" s="39">
        <v>0</v>
      </c>
      <c r="O63" s="61">
        <f t="shared" si="19"/>
        <v>0</v>
      </c>
      <c r="P63" s="76">
        <v>0</v>
      </c>
      <c r="Q63" s="245">
        <f t="shared" si="20"/>
        <v>0</v>
      </c>
      <c r="R63" s="39">
        <v>0</v>
      </c>
      <c r="S63" s="221">
        <f t="shared" si="21"/>
        <v>0</v>
      </c>
      <c r="T63" s="114">
        <f t="shared" si="22"/>
        <v>0</v>
      </c>
      <c r="U63" s="115">
        <f t="shared" si="23"/>
        <v>0</v>
      </c>
      <c r="V63" s="31"/>
      <c r="Z63" s="250"/>
    </row>
    <row r="64" spans="1:26" s="32" customFormat="1" ht="12" customHeight="1" x14ac:dyDescent="0.2">
      <c r="A64" s="970"/>
      <c r="B64" s="27"/>
      <c r="C64" s="247"/>
      <c r="D64" s="247"/>
      <c r="E64" s="300">
        <f t="shared" si="13"/>
        <v>0</v>
      </c>
      <c r="F64" s="39">
        <v>0</v>
      </c>
      <c r="G64" s="219">
        <f t="shared" si="15"/>
        <v>0</v>
      </c>
      <c r="H64" s="39">
        <v>0</v>
      </c>
      <c r="I64" s="464">
        <f t="shared" si="16"/>
        <v>0</v>
      </c>
      <c r="J64" s="39">
        <v>0</v>
      </c>
      <c r="K64" s="54">
        <f t="shared" si="17"/>
        <v>0</v>
      </c>
      <c r="L64" s="39">
        <v>0</v>
      </c>
      <c r="M64" s="375">
        <f t="shared" si="18"/>
        <v>0</v>
      </c>
      <c r="N64" s="39">
        <v>0</v>
      </c>
      <c r="O64" s="61">
        <f t="shared" si="19"/>
        <v>0</v>
      </c>
      <c r="P64" s="76">
        <v>0</v>
      </c>
      <c r="Q64" s="245">
        <f t="shared" si="20"/>
        <v>0</v>
      </c>
      <c r="R64" s="39">
        <v>0</v>
      </c>
      <c r="S64" s="221">
        <f t="shared" si="21"/>
        <v>0</v>
      </c>
      <c r="T64" s="114">
        <f t="shared" si="22"/>
        <v>0</v>
      </c>
      <c r="U64" s="115">
        <f t="shared" si="23"/>
        <v>0</v>
      </c>
      <c r="V64" s="31"/>
    </row>
    <row r="65" spans="1:28" s="32" customFormat="1" ht="12" customHeight="1" x14ac:dyDescent="0.2">
      <c r="A65" s="970"/>
      <c r="B65" s="474" t="s">
        <v>609</v>
      </c>
      <c r="C65" s="247"/>
      <c r="D65" s="247"/>
      <c r="E65" s="300">
        <f t="shared" si="13"/>
        <v>0</v>
      </c>
      <c r="F65" s="39">
        <v>0</v>
      </c>
      <c r="G65" s="219">
        <f t="shared" si="15"/>
        <v>0</v>
      </c>
      <c r="H65" s="39">
        <v>0</v>
      </c>
      <c r="I65" s="464">
        <f t="shared" si="16"/>
        <v>0</v>
      </c>
      <c r="J65" s="39">
        <v>0</v>
      </c>
      <c r="K65" s="54">
        <f t="shared" si="17"/>
        <v>0</v>
      </c>
      <c r="L65" s="39">
        <v>0</v>
      </c>
      <c r="M65" s="375">
        <f t="shared" si="18"/>
        <v>0</v>
      </c>
      <c r="N65" s="39">
        <v>0</v>
      </c>
      <c r="O65" s="61">
        <f t="shared" si="19"/>
        <v>0</v>
      </c>
      <c r="P65" s="76">
        <v>0</v>
      </c>
      <c r="Q65" s="245">
        <f t="shared" si="20"/>
        <v>0</v>
      </c>
      <c r="R65" s="39">
        <v>0</v>
      </c>
      <c r="S65" s="221">
        <f t="shared" si="21"/>
        <v>0</v>
      </c>
      <c r="T65" s="114">
        <f t="shared" si="22"/>
        <v>0</v>
      </c>
      <c r="U65" s="115">
        <f t="shared" si="23"/>
        <v>0</v>
      </c>
      <c r="V65" s="31"/>
    </row>
    <row r="66" spans="1:28" s="32" customFormat="1" ht="12" customHeight="1" thickBot="1" x14ac:dyDescent="0.25">
      <c r="A66" s="971"/>
      <c r="B66" s="473"/>
      <c r="C66" s="248"/>
      <c r="D66" s="248"/>
      <c r="E66" s="301"/>
      <c r="F66" s="39">
        <v>0</v>
      </c>
      <c r="G66" s="219">
        <f t="shared" si="15"/>
        <v>0</v>
      </c>
      <c r="H66" s="39">
        <v>0</v>
      </c>
      <c r="I66" s="464">
        <f t="shared" si="16"/>
        <v>0</v>
      </c>
      <c r="J66" s="39">
        <v>0</v>
      </c>
      <c r="K66" s="54">
        <f t="shared" si="17"/>
        <v>0</v>
      </c>
      <c r="L66" s="39">
        <v>0</v>
      </c>
      <c r="M66" s="375">
        <f t="shared" si="18"/>
        <v>0</v>
      </c>
      <c r="N66" s="39">
        <v>0</v>
      </c>
      <c r="O66" s="61">
        <f t="shared" si="19"/>
        <v>0</v>
      </c>
      <c r="P66" s="77">
        <v>0</v>
      </c>
      <c r="Q66" s="245">
        <f t="shared" si="20"/>
        <v>0</v>
      </c>
      <c r="R66" s="39">
        <v>0</v>
      </c>
      <c r="S66" s="221">
        <f t="shared" si="21"/>
        <v>0</v>
      </c>
      <c r="T66" s="114">
        <f t="shared" si="22"/>
        <v>0</v>
      </c>
      <c r="U66" s="115">
        <f t="shared" si="23"/>
        <v>0</v>
      </c>
      <c r="V66" s="31"/>
    </row>
    <row r="67" spans="1:28" s="88" customFormat="1" ht="18.75" customHeight="1" thickBot="1" x14ac:dyDescent="0.25">
      <c r="A67" s="33"/>
      <c r="B67" s="222" t="s">
        <v>331</v>
      </c>
      <c r="C67" s="238"/>
      <c r="D67" s="238"/>
      <c r="E67" s="223"/>
      <c r="F67" s="91"/>
      <c r="G67" s="224">
        <f>SUM(G42:G66)</f>
        <v>0</v>
      </c>
      <c r="H67" s="91"/>
      <c r="I67" s="225">
        <f>SUM(I42:I66)</f>
        <v>0</v>
      </c>
      <c r="J67" s="91"/>
      <c r="K67" s="225">
        <f>SUM(K42:K66)</f>
        <v>0</v>
      </c>
      <c r="L67" s="91"/>
      <c r="M67" s="225">
        <f>SUM(M42:M66)</f>
        <v>0</v>
      </c>
      <c r="N67" s="91"/>
      <c r="O67" s="225">
        <f>SUM(O42:O66)</f>
        <v>0</v>
      </c>
      <c r="P67" s="91"/>
      <c r="Q67" s="225">
        <f>SUM(Q42:Q66)</f>
        <v>0</v>
      </c>
      <c r="R67" s="91"/>
      <c r="S67" s="225">
        <f>SUM(S42:S66)</f>
        <v>0</v>
      </c>
      <c r="T67" s="91"/>
      <c r="U67" s="226">
        <f>SUM(U42:U66)</f>
        <v>0</v>
      </c>
      <c r="V67" s="87"/>
    </row>
    <row r="68" spans="1:28" s="208" customFormat="1" ht="18.75" customHeight="1" thickTop="1" thickBot="1" x14ac:dyDescent="0.25">
      <c r="A68" s="33"/>
      <c r="B68" s="222"/>
      <c r="C68" s="238"/>
      <c r="D68" s="238"/>
      <c r="E68" s="223"/>
      <c r="F68" s="91"/>
      <c r="G68" s="224"/>
      <c r="H68" s="91"/>
      <c r="I68" s="224"/>
      <c r="J68" s="91"/>
      <c r="K68" s="224"/>
      <c r="L68" s="91"/>
      <c r="M68" s="224"/>
      <c r="N68" s="91"/>
      <c r="O68" s="224"/>
      <c r="P68" s="91"/>
      <c r="Q68" s="224"/>
      <c r="R68" s="91"/>
      <c r="S68" s="224"/>
      <c r="T68" s="91"/>
      <c r="U68" s="224"/>
      <c r="V68" s="207"/>
    </row>
    <row r="69" spans="1:28" s="88" customFormat="1" ht="18.75" customHeight="1" thickTop="1" thickBot="1" x14ac:dyDescent="0.25">
      <c r="A69" s="33"/>
      <c r="B69" s="204" t="s">
        <v>332</v>
      </c>
      <c r="C69" s="239"/>
      <c r="D69" s="239"/>
      <c r="E69" s="205"/>
      <c r="F69" s="91"/>
      <c r="G69" s="206">
        <f>G37+G67</f>
        <v>0</v>
      </c>
      <c r="H69" s="91"/>
      <c r="I69" s="206">
        <f>I37+I67</f>
        <v>0</v>
      </c>
      <c r="J69" s="91"/>
      <c r="K69" s="206">
        <f>K37+K67</f>
        <v>0</v>
      </c>
      <c r="L69" s="91"/>
      <c r="M69" s="206">
        <f>M37+M67</f>
        <v>0</v>
      </c>
      <c r="N69" s="91"/>
      <c r="O69" s="206">
        <f>O37+O67</f>
        <v>0</v>
      </c>
      <c r="P69" s="91"/>
      <c r="Q69" s="206">
        <f>Q37+Q67</f>
        <v>0</v>
      </c>
      <c r="R69" s="91"/>
      <c r="S69" s="206">
        <f>S37+S67</f>
        <v>0</v>
      </c>
      <c r="T69" s="91"/>
      <c r="U69" s="206">
        <f>U37+U67</f>
        <v>0</v>
      </c>
      <c r="V69" s="87"/>
    </row>
    <row r="70" spans="1:28" s="33" customFormat="1" ht="13.5" thickTop="1" x14ac:dyDescent="0.2">
      <c r="A70" s="4"/>
      <c r="E70" s="4"/>
      <c r="F70" s="4"/>
      <c r="G70" s="4"/>
      <c r="H70" s="4"/>
      <c r="I70" s="4"/>
      <c r="J70" s="4"/>
      <c r="K70" s="4"/>
      <c r="L70" s="4"/>
      <c r="M70" s="4"/>
      <c r="N70" s="4"/>
      <c r="O70" s="4"/>
      <c r="P70" s="4"/>
      <c r="Q70" s="4"/>
      <c r="R70" s="4"/>
      <c r="S70" s="4"/>
      <c r="T70" s="121"/>
      <c r="U70" s="121"/>
      <c r="V70" s="4"/>
      <c r="W70" s="4"/>
      <c r="X70" s="89"/>
      <c r="Y70" s="90"/>
      <c r="Z70" s="4"/>
      <c r="AA70" s="4"/>
      <c r="AB70" s="4"/>
    </row>
  </sheetData>
  <sheetProtection sheet="1" objects="1" scenarios="1" insertRows="0" selectLockedCells="1"/>
  <protectedRanges>
    <protectedRange sqref="B42:E64 B12:E34 Z17:Z18 Z22:Z24 Z26:Z29 Z13 C36:E36 C66:E66 C35:E35 C65:E65" name="Positions"/>
    <protectedRange sqref="L12:L36 N12:N36 R12:R36 F12:F36 H12:H36 F42:F66 H42:H66 L42:L66 N42:N66 R42:R66 J12:J36 J42:J66" name="TANF"/>
    <protectedRange sqref="P12:P36 P42:P66" name="ARP_1"/>
    <protectedRange sqref="B36" name="Positions_3"/>
    <protectedRange sqref="B35" name="Positions_1_1"/>
    <protectedRange sqref="B66" name="Positions_4"/>
    <protectedRange sqref="B65" name="Positions_1_2"/>
  </protectedRanges>
  <mergeCells count="23">
    <mergeCell ref="V4:X4"/>
    <mergeCell ref="B6:U6"/>
    <mergeCell ref="A40:A66"/>
    <mergeCell ref="R8:S8"/>
    <mergeCell ref="T8:U8"/>
    <mergeCell ref="A10:A36"/>
    <mergeCell ref="F38:G38"/>
    <mergeCell ref="H38:I38"/>
    <mergeCell ref="L38:M38"/>
    <mergeCell ref="N38:O38"/>
    <mergeCell ref="P38:Q38"/>
    <mergeCell ref="R38:S38"/>
    <mergeCell ref="T38:U38"/>
    <mergeCell ref="F8:G8"/>
    <mergeCell ref="H8:I8"/>
    <mergeCell ref="L8:M8"/>
    <mergeCell ref="J8:K8"/>
    <mergeCell ref="J38:K38"/>
    <mergeCell ref="A1:U1"/>
    <mergeCell ref="A2:U2"/>
    <mergeCell ref="I4:L4"/>
    <mergeCell ref="N8:O8"/>
    <mergeCell ref="P8:Q8"/>
  </mergeCells>
  <hyperlinks>
    <hyperlink ref="V4" location="'Agency Budget Summary'!A1" display="Click here to return to Agency Budget Summary Page" xr:uid="{00000000-0004-0000-1800-000000000000}"/>
    <hyperlink ref="V4:X4" location="'DCF-ODV Budget Summary'!A1" display="Click here to return to DCF-ODV Budget Summary Page" xr:uid="{00000000-0004-0000-1800-000001000000}"/>
    <hyperlink ref="Q4" location="'DCF-ODV Budget Summary'!A1" display="Click here to return to DCF-ODV Budget Summary Page" xr:uid="{00000000-0004-0000-1800-000002000000}"/>
  </hyperlinks>
  <pageMargins left="0.2" right="0.2" top="0.25" bottom="0.25" header="0.3" footer="0.3"/>
  <pageSetup scale="58" orientation="landscape" r:id="rId1"/>
  <colBreaks count="1" manualBreakCount="1">
    <brk id="21"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4" tint="0.79998168889431442"/>
    <pageSetUpPr fitToPage="1"/>
  </sheetPr>
  <dimension ref="A1:T144"/>
  <sheetViews>
    <sheetView zoomScale="90" zoomScaleNormal="90" workbookViewId="0">
      <selection activeCell="D10" sqref="D10"/>
    </sheetView>
  </sheetViews>
  <sheetFormatPr defaultColWidth="9.140625" defaultRowHeight="14.25" x14ac:dyDescent="0.2"/>
  <cols>
    <col min="1" max="16384" width="9.140625" style="75"/>
  </cols>
  <sheetData>
    <row r="1" spans="1:20" ht="30" x14ac:dyDescent="0.4">
      <c r="A1" s="982" t="s">
        <v>0</v>
      </c>
      <c r="B1" s="982"/>
      <c r="C1" s="982"/>
      <c r="D1" s="982"/>
      <c r="E1" s="982"/>
      <c r="F1" s="982"/>
      <c r="G1" s="982"/>
      <c r="H1" s="982"/>
      <c r="I1" s="982"/>
      <c r="J1" s="982"/>
      <c r="K1" s="982"/>
      <c r="L1" s="982"/>
      <c r="M1" s="982"/>
      <c r="N1" s="982"/>
      <c r="O1" s="982"/>
      <c r="P1" s="982"/>
      <c r="Q1" s="982"/>
      <c r="R1" s="487"/>
      <c r="S1" s="487"/>
      <c r="T1" s="487"/>
    </row>
    <row r="2" spans="1:20" ht="32.25" customHeight="1" x14ac:dyDescent="0.25">
      <c r="A2" s="820" t="s">
        <v>537</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07"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ht="45" customHeight="1" x14ac:dyDescent="0.2">
      <c r="A7" s="948" t="s">
        <v>335</v>
      </c>
      <c r="B7" s="948"/>
      <c r="C7" s="948"/>
      <c r="D7" s="948"/>
      <c r="E7" s="948"/>
      <c r="F7" s="948"/>
      <c r="G7" s="948"/>
      <c r="H7" s="948"/>
      <c r="I7" s="948"/>
      <c r="J7" s="948"/>
      <c r="K7" s="948"/>
      <c r="L7" s="948"/>
      <c r="M7" s="948"/>
      <c r="N7" s="948"/>
      <c r="O7" s="948"/>
      <c r="P7" s="948"/>
      <c r="Q7" s="948"/>
    </row>
    <row r="8" spans="1:20" x14ac:dyDescent="0.2">
      <c r="A8" s="74"/>
      <c r="B8" s="74"/>
      <c r="C8" s="74"/>
      <c r="D8" s="74"/>
      <c r="E8" s="74"/>
      <c r="F8" s="74"/>
      <c r="G8" s="74"/>
      <c r="H8" s="74"/>
      <c r="I8" s="74"/>
      <c r="J8" s="74"/>
      <c r="K8" s="74"/>
      <c r="L8" s="74"/>
      <c r="M8" s="74"/>
      <c r="N8" s="74"/>
      <c r="O8" s="74"/>
      <c r="P8" s="74"/>
      <c r="Q8" s="74"/>
    </row>
    <row r="9" spans="1:20" x14ac:dyDescent="0.2">
      <c r="A9" s="74"/>
      <c r="B9" s="74"/>
      <c r="C9" s="74"/>
      <c r="D9" s="74"/>
      <c r="E9" s="74"/>
      <c r="F9" s="74"/>
      <c r="G9" s="74"/>
      <c r="H9" s="74"/>
      <c r="I9" s="74"/>
      <c r="J9" s="74"/>
      <c r="K9" s="74"/>
      <c r="L9" s="74"/>
      <c r="M9" s="74"/>
      <c r="N9" s="74"/>
      <c r="O9" s="74"/>
      <c r="P9" s="74"/>
      <c r="Q9" s="74"/>
    </row>
    <row r="10" spans="1:20" x14ac:dyDescent="0.2">
      <c r="A10" s="74"/>
      <c r="B10" s="74"/>
      <c r="C10" s="74"/>
      <c r="D10" s="74"/>
      <c r="E10" s="74"/>
      <c r="F10" s="74"/>
      <c r="G10" s="74"/>
      <c r="H10" s="74"/>
      <c r="I10" s="74"/>
      <c r="J10" s="74"/>
      <c r="K10" s="74"/>
      <c r="L10" s="74"/>
      <c r="M10" s="74"/>
      <c r="N10" s="74"/>
      <c r="O10" s="74"/>
      <c r="P10" s="74"/>
      <c r="Q10" s="74"/>
    </row>
    <row r="11" spans="1:20" x14ac:dyDescent="0.2">
      <c r="A11" s="74"/>
      <c r="B11" s="74"/>
      <c r="C11" s="74"/>
      <c r="D11" s="74"/>
      <c r="E11" s="74"/>
      <c r="F11" s="74"/>
      <c r="G11" s="74"/>
      <c r="H11" s="74"/>
      <c r="I11" s="74"/>
      <c r="J11" s="74"/>
      <c r="K11" s="74"/>
      <c r="L11" s="74"/>
      <c r="M11" s="74"/>
      <c r="N11" s="74"/>
      <c r="O11" s="74"/>
      <c r="P11" s="74"/>
      <c r="Q11" s="74"/>
    </row>
    <row r="12" spans="1:20" x14ac:dyDescent="0.2">
      <c r="A12" s="74"/>
      <c r="B12" s="74"/>
      <c r="C12" s="74"/>
      <c r="D12" s="74"/>
      <c r="E12" s="74"/>
      <c r="F12" s="74"/>
      <c r="G12" s="74"/>
      <c r="H12" s="74"/>
      <c r="I12" s="74"/>
      <c r="J12" s="74"/>
      <c r="K12" s="74"/>
      <c r="L12" s="74"/>
      <c r="M12" s="74"/>
      <c r="N12" s="74"/>
      <c r="O12" s="74"/>
      <c r="P12" s="74"/>
      <c r="Q12" s="74"/>
    </row>
    <row r="13" spans="1:20" x14ac:dyDescent="0.2">
      <c r="A13" s="74"/>
      <c r="B13" s="74"/>
      <c r="C13" s="74"/>
      <c r="D13" s="74"/>
      <c r="E13" s="74"/>
      <c r="F13" s="74"/>
      <c r="G13" s="74"/>
      <c r="H13" s="74"/>
      <c r="I13" s="74"/>
      <c r="J13" s="74"/>
      <c r="K13" s="74"/>
      <c r="L13" s="74"/>
      <c r="M13" s="74"/>
      <c r="N13" s="74"/>
      <c r="O13" s="74"/>
      <c r="P13" s="74"/>
      <c r="Q13" s="74"/>
    </row>
    <row r="14" spans="1:20" x14ac:dyDescent="0.2">
      <c r="A14" s="74"/>
      <c r="B14" s="74"/>
      <c r="C14" s="74"/>
      <c r="D14" s="74"/>
      <c r="E14" s="74"/>
      <c r="F14" s="74"/>
      <c r="G14" s="74"/>
      <c r="H14" s="74"/>
      <c r="I14" s="74"/>
      <c r="J14" s="74"/>
      <c r="K14" s="74"/>
      <c r="L14" s="74"/>
      <c r="M14" s="74"/>
      <c r="N14" s="74"/>
      <c r="O14" s="74"/>
      <c r="P14" s="74"/>
      <c r="Q14" s="74"/>
    </row>
    <row r="15" spans="1:20" x14ac:dyDescent="0.2">
      <c r="A15" s="74"/>
      <c r="B15" s="74"/>
      <c r="C15" s="74"/>
      <c r="D15" s="74"/>
      <c r="E15" s="74"/>
      <c r="F15" s="74"/>
      <c r="G15" s="74"/>
      <c r="H15" s="74"/>
      <c r="I15" s="74"/>
      <c r="J15" s="74"/>
      <c r="K15" s="74"/>
      <c r="L15" s="74"/>
      <c r="M15" s="74"/>
      <c r="N15" s="74"/>
      <c r="O15" s="74"/>
      <c r="P15" s="74"/>
      <c r="Q15" s="74"/>
    </row>
    <row r="16" spans="1:20" x14ac:dyDescent="0.2">
      <c r="A16" s="74"/>
      <c r="B16" s="74"/>
      <c r="C16" s="74"/>
      <c r="D16" s="74"/>
      <c r="E16" s="74"/>
      <c r="F16" s="74"/>
      <c r="G16" s="74"/>
      <c r="H16" s="74"/>
      <c r="I16" s="74"/>
      <c r="J16" s="74"/>
      <c r="K16" s="74"/>
      <c r="L16" s="74"/>
      <c r="M16" s="74"/>
      <c r="N16" s="74"/>
      <c r="O16" s="74"/>
      <c r="P16" s="74"/>
      <c r="Q16" s="74"/>
    </row>
    <row r="17" spans="1:17" x14ac:dyDescent="0.2">
      <c r="A17" s="74"/>
      <c r="B17" s="74"/>
      <c r="C17" s="74"/>
      <c r="D17" s="74"/>
      <c r="E17" s="74"/>
      <c r="F17" s="74"/>
      <c r="G17" s="74"/>
      <c r="H17" s="74"/>
      <c r="I17" s="74"/>
      <c r="J17" s="74"/>
      <c r="K17" s="74"/>
      <c r="L17" s="74"/>
      <c r="M17" s="74"/>
      <c r="N17" s="74"/>
      <c r="O17" s="74"/>
      <c r="P17" s="74"/>
      <c r="Q17" s="74"/>
    </row>
    <row r="18" spans="1:17" x14ac:dyDescent="0.2">
      <c r="A18" s="74"/>
      <c r="B18" s="74"/>
      <c r="C18" s="74"/>
      <c r="D18" s="74"/>
      <c r="E18" s="74"/>
      <c r="F18" s="74"/>
      <c r="G18" s="74"/>
      <c r="H18" s="74"/>
      <c r="I18" s="74"/>
      <c r="J18" s="74"/>
      <c r="K18" s="74"/>
      <c r="L18" s="74"/>
      <c r="M18" s="74"/>
      <c r="N18" s="74"/>
      <c r="O18" s="74"/>
      <c r="P18" s="74"/>
      <c r="Q18" s="74"/>
    </row>
    <row r="19" spans="1:17" x14ac:dyDescent="0.2">
      <c r="A19" s="74"/>
      <c r="B19" s="74"/>
      <c r="C19" s="74"/>
      <c r="D19" s="74"/>
      <c r="E19" s="74"/>
      <c r="F19" s="74"/>
      <c r="G19" s="74"/>
      <c r="H19" s="74"/>
      <c r="I19" s="74"/>
      <c r="J19" s="74"/>
      <c r="K19" s="74"/>
      <c r="L19" s="74"/>
      <c r="M19" s="74"/>
      <c r="N19" s="74"/>
      <c r="O19" s="74"/>
      <c r="P19" s="74"/>
      <c r="Q19" s="74"/>
    </row>
    <row r="20" spans="1:17" x14ac:dyDescent="0.2">
      <c r="A20" s="74"/>
      <c r="B20" s="74"/>
      <c r="C20" s="74"/>
      <c r="D20" s="74"/>
      <c r="E20" s="74"/>
      <c r="F20" s="74"/>
      <c r="G20" s="74"/>
      <c r="H20" s="74"/>
      <c r="I20" s="74"/>
      <c r="J20" s="74"/>
      <c r="K20" s="74"/>
      <c r="L20" s="74"/>
      <c r="M20" s="74"/>
      <c r="N20" s="74"/>
      <c r="O20" s="74"/>
      <c r="P20" s="74"/>
      <c r="Q20" s="74"/>
    </row>
    <row r="21" spans="1:17" x14ac:dyDescent="0.2">
      <c r="A21" s="74"/>
      <c r="B21" s="74"/>
      <c r="C21" s="74"/>
      <c r="D21" s="74"/>
      <c r="E21" s="74"/>
      <c r="F21" s="74"/>
      <c r="G21" s="74"/>
      <c r="H21" s="74"/>
      <c r="I21" s="74"/>
      <c r="J21" s="74"/>
      <c r="K21" s="74"/>
      <c r="L21" s="74"/>
      <c r="M21" s="74"/>
      <c r="N21" s="74"/>
      <c r="O21" s="74"/>
      <c r="P21" s="74"/>
      <c r="Q21" s="74"/>
    </row>
    <row r="22" spans="1:17" x14ac:dyDescent="0.2">
      <c r="A22" s="74"/>
      <c r="B22" s="74"/>
      <c r="C22" s="74"/>
      <c r="D22" s="74"/>
      <c r="E22" s="74"/>
      <c r="F22" s="74"/>
      <c r="G22" s="74"/>
      <c r="H22" s="74"/>
      <c r="I22" s="74"/>
      <c r="J22" s="74"/>
      <c r="K22" s="74"/>
      <c r="L22" s="74"/>
      <c r="M22" s="74"/>
      <c r="N22" s="74"/>
      <c r="O22" s="74"/>
      <c r="P22" s="74"/>
      <c r="Q22" s="74"/>
    </row>
    <row r="23" spans="1:17" x14ac:dyDescent="0.2">
      <c r="A23" s="74"/>
      <c r="B23" s="74"/>
      <c r="C23" s="74"/>
      <c r="D23" s="74"/>
      <c r="E23" s="74"/>
      <c r="F23" s="74"/>
      <c r="G23" s="74"/>
      <c r="H23" s="74"/>
      <c r="I23" s="74"/>
      <c r="J23" s="74"/>
      <c r="K23" s="74"/>
      <c r="L23" s="74"/>
      <c r="M23" s="74"/>
      <c r="N23" s="74"/>
      <c r="O23" s="74"/>
      <c r="P23" s="74"/>
      <c r="Q23" s="74"/>
    </row>
    <row r="24" spans="1:17" x14ac:dyDescent="0.2">
      <c r="A24" s="74"/>
      <c r="B24" s="74"/>
      <c r="C24" s="74"/>
      <c r="D24" s="74"/>
      <c r="E24" s="74"/>
      <c r="F24" s="74"/>
      <c r="G24" s="74"/>
      <c r="H24" s="74"/>
      <c r="I24" s="74"/>
      <c r="J24" s="74"/>
      <c r="K24" s="74"/>
      <c r="L24" s="74"/>
      <c r="M24" s="74"/>
      <c r="N24" s="74"/>
      <c r="O24" s="74"/>
      <c r="P24" s="74"/>
      <c r="Q24" s="74"/>
    </row>
    <row r="25" spans="1:17" x14ac:dyDescent="0.2">
      <c r="A25" s="74"/>
      <c r="B25" s="74"/>
      <c r="C25" s="74"/>
      <c r="D25" s="74"/>
      <c r="E25" s="74"/>
      <c r="F25" s="74"/>
      <c r="G25" s="74"/>
      <c r="H25" s="74"/>
      <c r="I25" s="74"/>
      <c r="J25" s="74"/>
      <c r="K25" s="74"/>
      <c r="L25" s="74"/>
      <c r="M25" s="74"/>
      <c r="N25" s="74"/>
      <c r="O25" s="74"/>
      <c r="P25" s="74"/>
      <c r="Q25" s="74"/>
    </row>
    <row r="26" spans="1:17" x14ac:dyDescent="0.2">
      <c r="A26" s="74"/>
      <c r="B26" s="74"/>
      <c r="C26" s="74"/>
      <c r="D26" s="74"/>
      <c r="E26" s="74"/>
      <c r="F26" s="74"/>
      <c r="G26" s="74"/>
      <c r="H26" s="74"/>
      <c r="I26" s="74"/>
      <c r="J26" s="74"/>
      <c r="K26" s="74"/>
      <c r="L26" s="74"/>
      <c r="M26" s="74"/>
      <c r="N26" s="74"/>
      <c r="O26" s="74"/>
      <c r="P26" s="74"/>
      <c r="Q26" s="74"/>
    </row>
    <row r="27" spans="1:17" x14ac:dyDescent="0.2">
      <c r="A27" s="74"/>
      <c r="B27" s="74"/>
      <c r="C27" s="74"/>
      <c r="D27" s="74"/>
      <c r="E27" s="74"/>
      <c r="F27" s="74"/>
      <c r="G27" s="74"/>
      <c r="H27" s="74"/>
      <c r="I27" s="74"/>
      <c r="J27" s="74"/>
      <c r="K27" s="74"/>
      <c r="L27" s="74"/>
      <c r="M27" s="74"/>
      <c r="N27" s="74"/>
      <c r="O27" s="74"/>
      <c r="P27" s="74"/>
      <c r="Q27" s="74"/>
    </row>
    <row r="28" spans="1:17" x14ac:dyDescent="0.2">
      <c r="A28" s="74"/>
      <c r="B28" s="74"/>
      <c r="C28" s="74"/>
      <c r="D28" s="74"/>
      <c r="E28" s="74"/>
      <c r="F28" s="74"/>
      <c r="G28" s="74"/>
      <c r="H28" s="74"/>
      <c r="I28" s="74"/>
      <c r="J28" s="74"/>
      <c r="K28" s="74"/>
      <c r="L28" s="74"/>
      <c r="M28" s="74"/>
      <c r="N28" s="74"/>
      <c r="O28" s="74"/>
      <c r="P28" s="74"/>
      <c r="Q28" s="74"/>
    </row>
    <row r="29" spans="1:17" x14ac:dyDescent="0.2">
      <c r="A29" s="74"/>
      <c r="B29" s="74"/>
      <c r="C29" s="74"/>
      <c r="D29" s="74"/>
      <c r="E29" s="74"/>
      <c r="F29" s="74"/>
      <c r="G29" s="74"/>
      <c r="H29" s="74"/>
      <c r="I29" s="74"/>
      <c r="J29" s="74"/>
      <c r="K29" s="74"/>
      <c r="L29" s="74"/>
      <c r="M29" s="74"/>
      <c r="N29" s="74"/>
      <c r="O29" s="74"/>
      <c r="P29" s="74"/>
      <c r="Q29" s="74"/>
    </row>
    <row r="30" spans="1:17" x14ac:dyDescent="0.2">
      <c r="A30" s="74"/>
      <c r="B30" s="74"/>
      <c r="C30" s="74"/>
      <c r="D30" s="74"/>
      <c r="E30" s="74"/>
      <c r="F30" s="74"/>
      <c r="G30" s="74"/>
      <c r="H30" s="74"/>
      <c r="I30" s="74"/>
      <c r="J30" s="74"/>
      <c r="K30" s="74"/>
      <c r="L30" s="74"/>
      <c r="M30" s="74"/>
      <c r="N30" s="74"/>
      <c r="O30" s="74"/>
      <c r="P30" s="74"/>
      <c r="Q30" s="74"/>
    </row>
    <row r="31" spans="1:17" x14ac:dyDescent="0.2">
      <c r="A31" s="74"/>
      <c r="B31" s="74"/>
      <c r="C31" s="74"/>
      <c r="D31" s="74"/>
      <c r="E31" s="74"/>
      <c r="F31" s="74"/>
      <c r="G31" s="74"/>
      <c r="H31" s="74"/>
      <c r="I31" s="74"/>
      <c r="J31" s="74"/>
      <c r="K31" s="74"/>
      <c r="L31" s="74"/>
      <c r="M31" s="74"/>
      <c r="N31" s="74"/>
      <c r="O31" s="74"/>
      <c r="P31" s="74"/>
      <c r="Q31" s="74"/>
    </row>
    <row r="32" spans="1:17" x14ac:dyDescent="0.2">
      <c r="A32" s="74"/>
      <c r="B32" s="74"/>
      <c r="C32" s="74"/>
      <c r="D32" s="74"/>
      <c r="E32" s="74"/>
      <c r="F32" s="74"/>
      <c r="G32" s="74"/>
      <c r="H32" s="74"/>
      <c r="I32" s="74"/>
      <c r="J32" s="74"/>
      <c r="K32" s="74"/>
      <c r="L32" s="74"/>
      <c r="M32" s="74"/>
      <c r="N32" s="74"/>
      <c r="O32" s="74"/>
      <c r="P32" s="74"/>
      <c r="Q32" s="74"/>
    </row>
    <row r="33" spans="1:17" x14ac:dyDescent="0.2">
      <c r="A33" s="74"/>
      <c r="B33" s="74"/>
      <c r="C33" s="74"/>
      <c r="D33" s="74"/>
      <c r="E33" s="74"/>
      <c r="F33" s="74"/>
      <c r="G33" s="74"/>
      <c r="H33" s="74"/>
      <c r="I33" s="74"/>
      <c r="J33" s="74"/>
      <c r="K33" s="74"/>
      <c r="L33" s="74"/>
      <c r="M33" s="74"/>
      <c r="N33" s="74"/>
      <c r="O33" s="74"/>
      <c r="P33" s="74"/>
      <c r="Q33" s="74"/>
    </row>
    <row r="34" spans="1:17" x14ac:dyDescent="0.2">
      <c r="A34" s="74"/>
      <c r="B34" s="74"/>
      <c r="C34" s="74"/>
      <c r="D34" s="74"/>
      <c r="E34" s="74"/>
      <c r="F34" s="74"/>
      <c r="G34" s="74"/>
      <c r="H34" s="74"/>
      <c r="I34" s="74"/>
      <c r="J34" s="74"/>
      <c r="K34" s="74"/>
      <c r="L34" s="74"/>
      <c r="M34" s="74"/>
      <c r="N34" s="74"/>
      <c r="O34" s="74"/>
      <c r="P34" s="74"/>
      <c r="Q34" s="74"/>
    </row>
    <row r="35" spans="1:17" x14ac:dyDescent="0.2">
      <c r="A35" s="74"/>
      <c r="B35" s="74"/>
      <c r="C35" s="74"/>
      <c r="D35" s="74"/>
      <c r="E35" s="74"/>
      <c r="F35" s="74"/>
      <c r="G35" s="74"/>
      <c r="H35" s="74"/>
      <c r="I35" s="74"/>
      <c r="J35" s="74"/>
      <c r="K35" s="74"/>
      <c r="L35" s="74"/>
      <c r="M35" s="74"/>
      <c r="N35" s="74"/>
      <c r="O35" s="74"/>
      <c r="P35" s="74"/>
      <c r="Q35" s="74"/>
    </row>
    <row r="36" spans="1:17" x14ac:dyDescent="0.2">
      <c r="A36" s="74"/>
      <c r="B36" s="74"/>
      <c r="C36" s="74"/>
      <c r="D36" s="74"/>
      <c r="E36" s="74"/>
      <c r="F36" s="74"/>
      <c r="G36" s="74"/>
      <c r="H36" s="74"/>
      <c r="I36" s="74"/>
      <c r="J36" s="74"/>
      <c r="K36" s="74"/>
      <c r="L36" s="74"/>
      <c r="M36" s="74"/>
      <c r="N36" s="74"/>
      <c r="O36" s="74"/>
      <c r="P36" s="74"/>
      <c r="Q36" s="74"/>
    </row>
    <row r="37" spans="1:17" x14ac:dyDescent="0.2">
      <c r="A37" s="74"/>
      <c r="B37" s="74"/>
      <c r="C37" s="74"/>
      <c r="D37" s="74"/>
      <c r="E37" s="74"/>
      <c r="F37" s="74"/>
      <c r="G37" s="74"/>
      <c r="H37" s="74"/>
      <c r="I37" s="74"/>
      <c r="J37" s="74"/>
      <c r="K37" s="74"/>
      <c r="L37" s="74"/>
      <c r="M37" s="74"/>
      <c r="N37" s="74"/>
      <c r="O37" s="74"/>
      <c r="P37" s="74"/>
      <c r="Q37" s="74"/>
    </row>
    <row r="38" spans="1:17" x14ac:dyDescent="0.2">
      <c r="A38" s="74"/>
      <c r="B38" s="74"/>
      <c r="C38" s="74"/>
      <c r="D38" s="74"/>
      <c r="E38" s="74"/>
      <c r="F38" s="74"/>
      <c r="G38" s="74"/>
      <c r="H38" s="74"/>
      <c r="I38" s="74"/>
      <c r="J38" s="74"/>
      <c r="K38" s="74"/>
      <c r="L38" s="74"/>
      <c r="M38" s="74"/>
      <c r="N38" s="74"/>
      <c r="O38" s="74"/>
      <c r="P38" s="74"/>
      <c r="Q38" s="74"/>
    </row>
    <row r="39" spans="1:17" x14ac:dyDescent="0.2">
      <c r="A39" s="74"/>
      <c r="B39" s="74"/>
      <c r="C39" s="74"/>
      <c r="D39" s="74"/>
      <c r="E39" s="74"/>
      <c r="F39" s="74"/>
      <c r="G39" s="74"/>
      <c r="H39" s="74"/>
      <c r="I39" s="74"/>
      <c r="J39" s="74"/>
      <c r="K39" s="74"/>
      <c r="L39" s="74"/>
      <c r="M39" s="74"/>
      <c r="N39" s="74"/>
      <c r="O39" s="74"/>
      <c r="P39" s="74"/>
      <c r="Q39" s="74"/>
    </row>
    <row r="40" spans="1:17" x14ac:dyDescent="0.2">
      <c r="A40" s="74"/>
      <c r="B40" s="74"/>
      <c r="C40" s="74"/>
      <c r="D40" s="74"/>
      <c r="E40" s="74"/>
      <c r="F40" s="74"/>
      <c r="G40" s="74"/>
      <c r="H40" s="74"/>
      <c r="I40" s="74"/>
      <c r="J40" s="74"/>
      <c r="K40" s="74"/>
      <c r="L40" s="74"/>
      <c r="M40" s="74"/>
      <c r="N40" s="74"/>
      <c r="O40" s="74"/>
      <c r="P40" s="74"/>
      <c r="Q40" s="74"/>
    </row>
    <row r="41" spans="1:17" x14ac:dyDescent="0.2">
      <c r="A41" s="74"/>
      <c r="B41" s="74"/>
      <c r="C41" s="74"/>
      <c r="D41" s="74"/>
      <c r="E41" s="74"/>
      <c r="F41" s="74"/>
      <c r="G41" s="74"/>
      <c r="H41" s="74"/>
      <c r="I41" s="74"/>
      <c r="J41" s="74"/>
      <c r="K41" s="74"/>
      <c r="L41" s="74"/>
      <c r="M41" s="74"/>
      <c r="N41" s="74"/>
      <c r="O41" s="74"/>
      <c r="P41" s="74"/>
      <c r="Q41" s="74"/>
    </row>
    <row r="42" spans="1:17" x14ac:dyDescent="0.2">
      <c r="A42" s="74"/>
      <c r="B42" s="74"/>
      <c r="C42" s="74"/>
      <c r="D42" s="74"/>
      <c r="E42" s="74"/>
      <c r="F42" s="74"/>
      <c r="G42" s="74"/>
      <c r="H42" s="74"/>
      <c r="I42" s="74"/>
      <c r="J42" s="74"/>
      <c r="K42" s="74"/>
      <c r="L42" s="74"/>
      <c r="M42" s="74"/>
      <c r="N42" s="74"/>
      <c r="O42" s="74"/>
      <c r="P42" s="74"/>
      <c r="Q42" s="74"/>
    </row>
    <row r="43" spans="1:17" x14ac:dyDescent="0.2">
      <c r="A43" s="74"/>
      <c r="B43" s="74"/>
      <c r="C43" s="74"/>
      <c r="D43" s="74"/>
      <c r="E43" s="74"/>
      <c r="F43" s="74"/>
      <c r="G43" s="74"/>
      <c r="H43" s="74"/>
      <c r="I43" s="74"/>
      <c r="J43" s="74"/>
      <c r="K43" s="74"/>
      <c r="L43" s="74"/>
      <c r="M43" s="74"/>
      <c r="N43" s="74"/>
      <c r="O43" s="74"/>
      <c r="P43" s="74"/>
      <c r="Q43" s="74"/>
    </row>
    <row r="44" spans="1:17" x14ac:dyDescent="0.2">
      <c r="A44" s="74"/>
      <c r="B44" s="74"/>
      <c r="C44" s="74"/>
      <c r="D44" s="74"/>
      <c r="E44" s="74"/>
      <c r="F44" s="74"/>
      <c r="G44" s="74"/>
      <c r="H44" s="74"/>
      <c r="I44" s="74"/>
      <c r="J44" s="74"/>
      <c r="K44" s="74"/>
      <c r="L44" s="74"/>
      <c r="M44" s="74"/>
      <c r="N44" s="74"/>
      <c r="O44" s="74"/>
      <c r="P44" s="74"/>
      <c r="Q44" s="74"/>
    </row>
    <row r="45" spans="1:17" x14ac:dyDescent="0.2">
      <c r="A45" s="74"/>
      <c r="B45" s="74"/>
      <c r="C45" s="74"/>
      <c r="D45" s="74"/>
      <c r="E45" s="74"/>
      <c r="F45" s="74"/>
      <c r="G45" s="74"/>
      <c r="H45" s="74"/>
      <c r="I45" s="74"/>
      <c r="J45" s="74"/>
      <c r="K45" s="74"/>
      <c r="L45" s="74"/>
      <c r="M45" s="74"/>
      <c r="N45" s="74"/>
      <c r="O45" s="74"/>
      <c r="P45" s="74"/>
      <c r="Q45" s="74"/>
    </row>
    <row r="46" spans="1:17" x14ac:dyDescent="0.2">
      <c r="A46" s="74"/>
      <c r="B46" s="74"/>
      <c r="C46" s="74"/>
      <c r="D46" s="74"/>
      <c r="E46" s="74"/>
      <c r="F46" s="74"/>
      <c r="G46" s="74"/>
      <c r="H46" s="74"/>
      <c r="I46" s="74"/>
      <c r="J46" s="74"/>
      <c r="K46" s="74"/>
      <c r="L46" s="74"/>
      <c r="M46" s="74"/>
      <c r="N46" s="74"/>
      <c r="O46" s="74"/>
      <c r="P46" s="74"/>
      <c r="Q46" s="74"/>
    </row>
    <row r="47" spans="1:17" x14ac:dyDescent="0.2">
      <c r="A47" s="74"/>
      <c r="B47" s="74"/>
      <c r="C47" s="74"/>
      <c r="D47" s="74"/>
      <c r="E47" s="74"/>
      <c r="F47" s="74"/>
      <c r="G47" s="74"/>
      <c r="H47" s="74"/>
      <c r="I47" s="74"/>
      <c r="J47" s="74"/>
      <c r="K47" s="74"/>
      <c r="L47" s="74"/>
      <c r="M47" s="74"/>
      <c r="N47" s="74"/>
      <c r="O47" s="74"/>
      <c r="P47" s="74"/>
      <c r="Q47" s="74"/>
    </row>
    <row r="48" spans="1:17"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row r="141" s="75" customFormat="1" x14ac:dyDescent="0.2"/>
    <row r="142" s="75" customFormat="1" x14ac:dyDescent="0.2"/>
    <row r="143" s="75" customFormat="1" x14ac:dyDescent="0.2"/>
    <row r="144" s="75" customFormat="1" x14ac:dyDescent="0.2"/>
  </sheetData>
  <sheetProtection sheet="1" objects="1" scenarios="1" selectLockedCells="1"/>
  <mergeCells count="5">
    <mergeCell ref="A1:Q1"/>
    <mergeCell ref="A2:Q2"/>
    <mergeCell ref="D4:G4"/>
    <mergeCell ref="R2:T2"/>
    <mergeCell ref="A7:Q7"/>
  </mergeCells>
  <hyperlinks>
    <hyperlink ref="R2" location="'Agency Budget Summary'!A1" display="Click here to return to Agency Budget Summary Page" xr:uid="{00000000-0004-0000-1900-000000000000}"/>
    <hyperlink ref="R2:T2" location="'DCF-ODV Budget Summary'!A1" display="Click here to return to DCF-ODV Budget Summary Page" xr:uid="{00000000-0004-0000-1900-000001000000}"/>
  </hyperlinks>
  <pageMargins left="0.2" right="0.2" top="0.5" bottom="0.5" header="0.3" footer="0.3"/>
  <pageSetup scale="65"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T140"/>
  <sheetViews>
    <sheetView zoomScale="70" zoomScaleNormal="70" workbookViewId="0">
      <selection activeCell="M28" sqref="M28"/>
    </sheetView>
  </sheetViews>
  <sheetFormatPr defaultColWidth="9.140625" defaultRowHeight="14.25" x14ac:dyDescent="0.2"/>
  <cols>
    <col min="1" max="19" width="9.140625" style="7"/>
    <col min="20" max="20" width="14.7109375" style="7" customWidth="1"/>
    <col min="21" max="16384" width="9.140625" style="7"/>
  </cols>
  <sheetData>
    <row r="1" spans="1:20" ht="30" x14ac:dyDescent="0.4">
      <c r="A1" s="819" t="s">
        <v>0</v>
      </c>
      <c r="B1" s="819"/>
      <c r="C1" s="819"/>
      <c r="D1" s="819"/>
      <c r="E1" s="819"/>
      <c r="F1" s="819"/>
      <c r="G1" s="819"/>
      <c r="H1" s="819"/>
      <c r="I1" s="819"/>
      <c r="J1" s="819"/>
      <c r="K1" s="819"/>
      <c r="L1" s="819"/>
      <c r="M1" s="819"/>
      <c r="N1" s="819"/>
      <c r="O1" s="819"/>
      <c r="P1" s="819"/>
      <c r="Q1" s="819"/>
      <c r="R1" s="487"/>
      <c r="S1" s="487"/>
      <c r="T1" s="487"/>
    </row>
    <row r="2" spans="1:20" ht="33" customHeight="1" x14ac:dyDescent="0.25">
      <c r="A2" s="820" t="s">
        <v>518</v>
      </c>
      <c r="B2" s="820"/>
      <c r="C2" s="820"/>
      <c r="D2" s="820"/>
      <c r="E2" s="820"/>
      <c r="F2" s="820"/>
      <c r="G2" s="820"/>
      <c r="H2" s="820"/>
      <c r="I2" s="820"/>
      <c r="J2" s="820"/>
      <c r="K2" s="820"/>
      <c r="L2" s="820"/>
      <c r="M2" s="820"/>
      <c r="N2" s="820"/>
      <c r="O2" s="820"/>
      <c r="P2" s="820"/>
      <c r="Q2" s="820"/>
      <c r="R2" s="823" t="s">
        <v>106</v>
      </c>
      <c r="S2" s="823"/>
      <c r="T2" s="823"/>
    </row>
    <row r="3" spans="1:20" x14ac:dyDescent="0.2">
      <c r="A3" s="487"/>
      <c r="B3" s="487"/>
      <c r="C3" s="487"/>
      <c r="D3" s="487"/>
      <c r="E3" s="487"/>
      <c r="F3" s="487"/>
      <c r="G3" s="487"/>
      <c r="H3" s="487"/>
      <c r="I3" s="487"/>
      <c r="J3" s="487"/>
      <c r="K3" s="487"/>
      <c r="L3" s="487"/>
      <c r="M3" s="487"/>
      <c r="N3" s="487"/>
      <c r="O3" s="487"/>
      <c r="P3" s="487"/>
      <c r="Q3" s="487"/>
      <c r="R3" s="487"/>
      <c r="S3" s="487"/>
      <c r="T3" s="487"/>
    </row>
    <row r="4" spans="1:20" s="8" customFormat="1" ht="30.75" customHeight="1" thickBot="1" x14ac:dyDescent="0.3">
      <c r="A4" s="489"/>
      <c r="B4" s="489"/>
      <c r="C4" s="490" t="s">
        <v>3</v>
      </c>
      <c r="D4" s="821">
        <f>'Cost Allocation Instructions'!D4</f>
        <v>0</v>
      </c>
      <c r="E4" s="821"/>
      <c r="F4" s="821"/>
      <c r="G4" s="821"/>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ht="65.25" customHeight="1" x14ac:dyDescent="0.25">
      <c r="A6" s="822" t="s">
        <v>113</v>
      </c>
      <c r="B6" s="822"/>
      <c r="C6" s="822"/>
      <c r="D6" s="822"/>
      <c r="E6" s="822"/>
      <c r="F6" s="822"/>
      <c r="G6" s="822"/>
      <c r="H6" s="822"/>
      <c r="I6" s="822"/>
      <c r="J6" s="822"/>
      <c r="K6" s="822"/>
      <c r="L6" s="822"/>
      <c r="M6" s="822"/>
      <c r="N6" s="822"/>
      <c r="O6" s="822"/>
      <c r="P6" s="822"/>
      <c r="Q6" s="822"/>
      <c r="R6" s="487"/>
      <c r="S6" s="487"/>
      <c r="T6" s="487"/>
    </row>
    <row r="8" spans="1:20" s="75" customFormat="1" x14ac:dyDescent="0.2">
      <c r="A8" s="74"/>
      <c r="B8" s="74"/>
      <c r="C8" s="74"/>
      <c r="D8" s="74"/>
      <c r="E8" s="74"/>
      <c r="F8" s="74"/>
      <c r="G8" s="74"/>
      <c r="H8" s="74"/>
      <c r="I8" s="74"/>
      <c r="J8" s="74"/>
      <c r="K8" s="74"/>
      <c r="L8" s="74"/>
      <c r="M8" s="74"/>
      <c r="N8" s="74"/>
      <c r="O8" s="74"/>
      <c r="P8" s="74"/>
      <c r="Q8" s="74"/>
    </row>
    <row r="9" spans="1:20" s="75" customFormat="1" x14ac:dyDescent="0.2">
      <c r="A9" s="74"/>
      <c r="B9" s="74"/>
      <c r="C9" s="74"/>
      <c r="D9" s="74"/>
      <c r="E9" s="74"/>
      <c r="F9" s="74"/>
      <c r="G9" s="74"/>
      <c r="H9" s="74"/>
      <c r="I9" s="74"/>
      <c r="J9" s="74"/>
      <c r="K9" s="74"/>
      <c r="L9" s="74"/>
      <c r="M9" s="74"/>
      <c r="N9" s="74"/>
      <c r="O9" s="74"/>
      <c r="P9" s="74"/>
      <c r="Q9" s="74"/>
    </row>
    <row r="10" spans="1:20" s="75" customFormat="1" x14ac:dyDescent="0.2">
      <c r="A10" s="74"/>
      <c r="B10" s="74"/>
      <c r="C10" s="74"/>
      <c r="D10" s="74"/>
      <c r="E10" s="74"/>
      <c r="F10" s="74"/>
      <c r="G10" s="74"/>
      <c r="H10" s="74"/>
      <c r="I10" s="74"/>
      <c r="J10" s="74"/>
      <c r="K10" s="74"/>
      <c r="L10" s="74"/>
      <c r="M10" s="74"/>
      <c r="N10" s="74"/>
      <c r="O10" s="74"/>
      <c r="P10" s="74"/>
      <c r="Q10" s="74"/>
    </row>
    <row r="11" spans="1:20" s="75" customFormat="1" x14ac:dyDescent="0.2">
      <c r="A11" s="74"/>
      <c r="B11" s="74"/>
      <c r="C11" s="74"/>
      <c r="D11" s="74"/>
      <c r="E11" s="74"/>
      <c r="F11" s="74"/>
      <c r="G11" s="74"/>
      <c r="H11" s="74"/>
      <c r="I11" s="74"/>
      <c r="J11" s="74"/>
      <c r="K11" s="74"/>
      <c r="L11" s="74"/>
      <c r="M11" s="74"/>
      <c r="N11" s="74"/>
      <c r="O11" s="74"/>
      <c r="P11" s="74"/>
      <c r="Q11" s="74"/>
    </row>
    <row r="12" spans="1:20" s="75" customFormat="1" x14ac:dyDescent="0.2">
      <c r="A12" s="74"/>
      <c r="B12" s="74"/>
      <c r="C12" s="74"/>
      <c r="D12" s="74"/>
      <c r="E12" s="74"/>
      <c r="F12" s="74"/>
      <c r="G12" s="74"/>
      <c r="H12" s="74"/>
      <c r="I12" s="74"/>
      <c r="J12" s="74"/>
      <c r="K12" s="74"/>
      <c r="L12" s="74"/>
      <c r="M12" s="74"/>
      <c r="N12" s="74"/>
      <c r="O12" s="74"/>
      <c r="P12" s="74"/>
      <c r="Q12" s="74"/>
    </row>
    <row r="13" spans="1:20" s="75" customFormat="1" x14ac:dyDescent="0.2">
      <c r="A13" s="74"/>
      <c r="B13" s="74"/>
      <c r="C13" s="74"/>
      <c r="D13" s="74"/>
      <c r="E13" s="74"/>
      <c r="F13" s="74"/>
      <c r="G13" s="74"/>
      <c r="H13" s="74"/>
      <c r="I13" s="74"/>
      <c r="J13" s="74"/>
      <c r="K13" s="74"/>
      <c r="L13" s="74"/>
      <c r="M13" s="74"/>
      <c r="N13" s="74"/>
      <c r="O13" s="74"/>
      <c r="P13" s="74"/>
      <c r="Q13" s="74"/>
    </row>
    <row r="14" spans="1:20" s="75" customFormat="1" x14ac:dyDescent="0.2">
      <c r="A14" s="74"/>
      <c r="B14" s="74"/>
      <c r="C14" s="74"/>
      <c r="D14" s="74"/>
      <c r="E14" s="74"/>
      <c r="F14" s="74"/>
      <c r="G14" s="74"/>
      <c r="H14" s="74"/>
      <c r="I14" s="74"/>
      <c r="J14" s="74"/>
      <c r="K14" s="74"/>
      <c r="L14" s="74"/>
      <c r="M14" s="74"/>
      <c r="N14" s="74"/>
      <c r="O14" s="74"/>
      <c r="P14" s="74"/>
      <c r="Q14" s="74"/>
    </row>
    <row r="15" spans="1:20" s="75" customFormat="1" x14ac:dyDescent="0.2">
      <c r="A15" s="74"/>
      <c r="B15" s="74"/>
      <c r="C15" s="74"/>
      <c r="D15" s="74"/>
      <c r="E15" s="74"/>
      <c r="F15" s="74"/>
      <c r="G15" s="74"/>
      <c r="H15" s="74"/>
      <c r="I15" s="74"/>
      <c r="J15" s="74"/>
      <c r="K15" s="74"/>
      <c r="L15" s="74"/>
      <c r="M15" s="74"/>
      <c r="N15" s="74"/>
      <c r="O15" s="74"/>
      <c r="P15" s="74"/>
      <c r="Q15" s="74"/>
    </row>
    <row r="16" spans="1:20" s="75" customFormat="1" x14ac:dyDescent="0.2">
      <c r="A16" s="74"/>
      <c r="B16" s="74"/>
      <c r="C16" s="74"/>
      <c r="D16" s="74"/>
      <c r="E16" s="74"/>
      <c r="F16" s="74"/>
      <c r="G16" s="74"/>
      <c r="H16" s="74"/>
      <c r="I16" s="74"/>
      <c r="J16" s="74"/>
      <c r="K16" s="74"/>
      <c r="L16" s="74"/>
      <c r="M16" s="74"/>
      <c r="N16" s="74"/>
      <c r="O16" s="74"/>
      <c r="P16" s="74"/>
      <c r="Q16" s="74"/>
    </row>
    <row r="17" spans="1:17" s="75" customFormat="1" x14ac:dyDescent="0.2">
      <c r="A17" s="74"/>
      <c r="B17" s="74"/>
      <c r="C17" s="74"/>
      <c r="D17" s="74"/>
      <c r="E17" s="74"/>
      <c r="F17" s="74"/>
      <c r="G17" s="74"/>
      <c r="H17" s="74"/>
      <c r="I17" s="74"/>
      <c r="J17" s="74"/>
      <c r="K17" s="74"/>
      <c r="L17" s="74"/>
      <c r="M17" s="74"/>
      <c r="N17" s="74"/>
      <c r="O17" s="74"/>
      <c r="P17" s="74"/>
      <c r="Q17" s="74"/>
    </row>
    <row r="18" spans="1:17" s="75" customFormat="1" x14ac:dyDescent="0.2">
      <c r="A18" s="74"/>
      <c r="B18" s="74"/>
      <c r="C18" s="74"/>
      <c r="D18" s="74"/>
      <c r="E18" s="74"/>
      <c r="F18" s="74"/>
      <c r="G18" s="74"/>
      <c r="H18" s="74"/>
      <c r="I18" s="74"/>
      <c r="J18" s="74"/>
      <c r="K18" s="74"/>
      <c r="L18" s="74"/>
      <c r="M18" s="74"/>
      <c r="N18" s="74"/>
      <c r="O18" s="74"/>
      <c r="P18" s="74"/>
      <c r="Q18" s="74"/>
    </row>
    <row r="19" spans="1:17" s="75" customFormat="1" x14ac:dyDescent="0.2">
      <c r="A19" s="74"/>
      <c r="B19" s="74"/>
      <c r="C19" s="74"/>
      <c r="D19" s="74"/>
      <c r="E19" s="74"/>
      <c r="F19" s="74"/>
      <c r="G19" s="74"/>
      <c r="H19" s="74"/>
      <c r="I19" s="74"/>
      <c r="J19" s="74"/>
      <c r="K19" s="74"/>
      <c r="L19" s="74"/>
      <c r="M19" s="74"/>
      <c r="N19" s="74"/>
      <c r="O19" s="74"/>
      <c r="P19" s="74"/>
      <c r="Q19" s="74"/>
    </row>
    <row r="20" spans="1:17" s="75" customFormat="1" x14ac:dyDescent="0.2">
      <c r="A20" s="74"/>
      <c r="B20" s="74"/>
      <c r="C20" s="74"/>
      <c r="D20" s="74"/>
      <c r="E20" s="74"/>
      <c r="F20" s="74"/>
      <c r="G20" s="74"/>
      <c r="H20" s="74"/>
      <c r="I20" s="74"/>
      <c r="J20" s="74"/>
      <c r="K20" s="74"/>
      <c r="L20" s="74"/>
      <c r="M20" s="74"/>
      <c r="N20" s="74"/>
      <c r="O20" s="74"/>
      <c r="P20" s="74"/>
      <c r="Q20" s="74"/>
    </row>
    <row r="21" spans="1:17" s="75" customFormat="1" x14ac:dyDescent="0.2">
      <c r="A21" s="74"/>
      <c r="B21" s="74"/>
      <c r="C21" s="74"/>
      <c r="D21" s="74"/>
      <c r="E21" s="74"/>
      <c r="F21" s="74"/>
      <c r="G21" s="74"/>
      <c r="H21" s="74"/>
      <c r="I21" s="74"/>
      <c r="J21" s="74"/>
      <c r="K21" s="74"/>
      <c r="L21" s="74"/>
      <c r="M21" s="74"/>
      <c r="N21" s="74"/>
      <c r="O21" s="74"/>
      <c r="P21" s="74"/>
      <c r="Q21" s="74"/>
    </row>
    <row r="22" spans="1:17" s="75" customFormat="1" x14ac:dyDescent="0.2">
      <c r="A22" s="74"/>
      <c r="B22" s="74"/>
      <c r="C22" s="74"/>
      <c r="D22" s="74"/>
      <c r="E22" s="74"/>
      <c r="F22" s="74"/>
      <c r="G22" s="74"/>
      <c r="H22" s="74"/>
      <c r="I22" s="74"/>
      <c r="J22" s="74"/>
      <c r="K22" s="74"/>
      <c r="L22" s="74"/>
      <c r="M22" s="74"/>
      <c r="N22" s="74"/>
      <c r="O22" s="74"/>
      <c r="P22" s="74"/>
      <c r="Q22" s="74"/>
    </row>
    <row r="23" spans="1:17" s="75" customFormat="1" x14ac:dyDescent="0.2">
      <c r="A23" s="74"/>
      <c r="B23" s="74"/>
      <c r="C23" s="74"/>
      <c r="D23" s="74"/>
      <c r="E23" s="74"/>
      <c r="F23" s="74"/>
      <c r="G23" s="74"/>
      <c r="H23" s="74"/>
      <c r="I23" s="74"/>
      <c r="J23" s="74"/>
      <c r="K23" s="74"/>
      <c r="L23" s="74"/>
      <c r="M23" s="74"/>
      <c r="N23" s="74"/>
      <c r="O23" s="74"/>
      <c r="P23" s="74"/>
      <c r="Q23" s="74"/>
    </row>
    <row r="24" spans="1:17" s="75" customFormat="1" x14ac:dyDescent="0.2">
      <c r="A24" s="74"/>
      <c r="B24" s="74"/>
      <c r="C24" s="74"/>
      <c r="D24" s="74"/>
      <c r="E24" s="74"/>
      <c r="F24" s="74"/>
      <c r="G24" s="74"/>
      <c r="H24" s="74"/>
      <c r="I24" s="74"/>
      <c r="J24" s="74"/>
      <c r="K24" s="74"/>
      <c r="L24" s="74"/>
      <c r="M24" s="74"/>
      <c r="N24" s="74"/>
      <c r="O24" s="74"/>
      <c r="P24" s="74"/>
      <c r="Q24" s="74"/>
    </row>
    <row r="25" spans="1:17" s="75" customFormat="1" x14ac:dyDescent="0.2">
      <c r="A25" s="74"/>
      <c r="B25" s="74"/>
      <c r="C25" s="74"/>
      <c r="D25" s="74"/>
      <c r="E25" s="74"/>
      <c r="F25" s="74"/>
      <c r="G25" s="74"/>
      <c r="H25" s="74"/>
      <c r="I25" s="74"/>
      <c r="J25" s="74"/>
      <c r="K25" s="74"/>
      <c r="L25" s="74"/>
      <c r="M25" s="74"/>
      <c r="N25" s="74"/>
      <c r="O25" s="74"/>
      <c r="P25" s="74"/>
      <c r="Q25" s="74"/>
    </row>
    <row r="26" spans="1:17" s="75" customFormat="1" x14ac:dyDescent="0.2">
      <c r="A26" s="74"/>
      <c r="B26" s="74"/>
      <c r="C26" s="74"/>
      <c r="D26" s="74"/>
      <c r="E26" s="74"/>
      <c r="F26" s="74"/>
      <c r="G26" s="74"/>
      <c r="H26" s="74"/>
      <c r="I26" s="74"/>
      <c r="J26" s="74"/>
      <c r="K26" s="74"/>
      <c r="L26" s="74"/>
      <c r="M26" s="74"/>
      <c r="N26" s="74"/>
      <c r="O26" s="74"/>
      <c r="P26" s="74"/>
      <c r="Q26" s="74"/>
    </row>
    <row r="27" spans="1:17" s="75" customFormat="1" x14ac:dyDescent="0.2">
      <c r="A27" s="74"/>
      <c r="B27" s="74"/>
      <c r="C27" s="74"/>
      <c r="D27" s="74"/>
      <c r="E27" s="74"/>
      <c r="F27" s="74"/>
      <c r="G27" s="74"/>
      <c r="H27" s="74"/>
      <c r="I27" s="74"/>
      <c r="J27" s="74"/>
      <c r="K27" s="74"/>
      <c r="L27" s="74"/>
      <c r="M27" s="74"/>
      <c r="N27" s="74"/>
      <c r="O27" s="74"/>
      <c r="P27" s="74"/>
      <c r="Q27" s="74"/>
    </row>
    <row r="28" spans="1:17" s="75" customFormat="1" x14ac:dyDescent="0.2">
      <c r="A28" s="74"/>
      <c r="B28" s="74"/>
      <c r="C28" s="74"/>
      <c r="D28" s="74"/>
      <c r="E28" s="74"/>
      <c r="F28" s="74"/>
      <c r="G28" s="74"/>
      <c r="H28" s="74"/>
      <c r="I28" s="74"/>
      <c r="J28" s="74"/>
      <c r="K28" s="74"/>
      <c r="L28" s="74"/>
      <c r="M28" s="74"/>
      <c r="N28" s="74"/>
      <c r="O28" s="74"/>
      <c r="P28" s="74"/>
      <c r="Q28" s="74"/>
    </row>
    <row r="29" spans="1:17" s="75" customFormat="1" x14ac:dyDescent="0.2">
      <c r="A29" s="74"/>
      <c r="B29" s="74"/>
      <c r="C29" s="74"/>
      <c r="D29" s="74"/>
      <c r="E29" s="74"/>
      <c r="F29" s="74"/>
      <c r="G29" s="74"/>
      <c r="H29" s="74"/>
      <c r="I29" s="74"/>
      <c r="J29" s="74"/>
      <c r="K29" s="74"/>
      <c r="L29" s="74"/>
      <c r="M29" s="74"/>
      <c r="N29" s="74"/>
      <c r="O29" s="74"/>
      <c r="P29" s="74"/>
      <c r="Q29" s="74"/>
    </row>
    <row r="30" spans="1:17" s="75" customFormat="1" x14ac:dyDescent="0.2">
      <c r="A30" s="74"/>
      <c r="B30" s="74"/>
      <c r="C30" s="74"/>
      <c r="D30" s="74"/>
      <c r="E30" s="74"/>
      <c r="F30" s="74"/>
      <c r="G30" s="74"/>
      <c r="H30" s="74"/>
      <c r="I30" s="74"/>
      <c r="J30" s="74"/>
      <c r="K30" s="74"/>
      <c r="L30" s="74"/>
      <c r="M30" s="74"/>
      <c r="N30" s="74"/>
      <c r="O30" s="74"/>
      <c r="P30" s="74"/>
      <c r="Q30" s="74"/>
    </row>
    <row r="31" spans="1:17" s="75" customFormat="1" x14ac:dyDescent="0.2">
      <c r="A31" s="74"/>
      <c r="B31" s="74"/>
      <c r="C31" s="74"/>
      <c r="D31" s="74"/>
      <c r="E31" s="74"/>
      <c r="F31" s="74"/>
      <c r="G31" s="74"/>
      <c r="H31" s="74"/>
      <c r="I31" s="74"/>
      <c r="J31" s="74"/>
      <c r="K31" s="74"/>
      <c r="L31" s="74"/>
      <c r="M31" s="74"/>
      <c r="N31" s="74"/>
      <c r="O31" s="74"/>
      <c r="P31" s="74"/>
      <c r="Q31" s="74"/>
    </row>
    <row r="32" spans="1:17" s="75" customFormat="1" x14ac:dyDescent="0.2">
      <c r="A32" s="74"/>
      <c r="B32" s="74"/>
      <c r="C32" s="74"/>
      <c r="D32" s="74"/>
      <c r="E32" s="74"/>
      <c r="F32" s="74"/>
      <c r="G32" s="74"/>
      <c r="H32" s="74"/>
      <c r="I32" s="74"/>
      <c r="J32" s="74"/>
      <c r="K32" s="74"/>
      <c r="L32" s="74"/>
      <c r="M32" s="74"/>
      <c r="N32" s="74"/>
      <c r="O32" s="74"/>
      <c r="P32" s="74"/>
      <c r="Q32" s="74"/>
    </row>
    <row r="33" spans="1:17" s="75" customFormat="1" x14ac:dyDescent="0.2">
      <c r="A33" s="74"/>
      <c r="B33" s="74"/>
      <c r="C33" s="74"/>
      <c r="D33" s="74"/>
      <c r="E33" s="74"/>
      <c r="F33" s="74"/>
      <c r="G33" s="74"/>
      <c r="H33" s="74"/>
      <c r="I33" s="74"/>
      <c r="J33" s="74"/>
      <c r="K33" s="74"/>
      <c r="L33" s="74"/>
      <c r="M33" s="74"/>
      <c r="N33" s="74"/>
      <c r="O33" s="74"/>
      <c r="P33" s="74"/>
      <c r="Q33" s="74"/>
    </row>
    <row r="34" spans="1:17" s="75" customFormat="1" x14ac:dyDescent="0.2">
      <c r="A34" s="74"/>
      <c r="B34" s="74"/>
      <c r="C34" s="74"/>
      <c r="D34" s="74"/>
      <c r="E34" s="74"/>
      <c r="F34" s="74"/>
      <c r="G34" s="74"/>
      <c r="H34" s="74"/>
      <c r="I34" s="74"/>
      <c r="J34" s="74"/>
      <c r="K34" s="74"/>
      <c r="L34" s="74"/>
      <c r="M34" s="74"/>
      <c r="N34" s="74"/>
      <c r="O34" s="74"/>
      <c r="P34" s="74"/>
      <c r="Q34" s="74"/>
    </row>
    <row r="35" spans="1:17" s="75" customFormat="1" x14ac:dyDescent="0.2">
      <c r="A35" s="74"/>
      <c r="B35" s="74"/>
      <c r="C35" s="74"/>
      <c r="D35" s="74"/>
      <c r="E35" s="74"/>
      <c r="F35" s="74"/>
      <c r="G35" s="74"/>
      <c r="H35" s="74"/>
      <c r="I35" s="74"/>
      <c r="J35" s="74"/>
      <c r="K35" s="74"/>
      <c r="L35" s="74"/>
      <c r="M35" s="74"/>
      <c r="N35" s="74"/>
      <c r="O35" s="74"/>
      <c r="P35" s="74"/>
      <c r="Q35" s="74"/>
    </row>
    <row r="36" spans="1:17" s="75" customFormat="1" x14ac:dyDescent="0.2">
      <c r="A36" s="74"/>
      <c r="B36" s="74"/>
      <c r="C36" s="74"/>
      <c r="D36" s="74"/>
      <c r="E36" s="74"/>
      <c r="F36" s="74"/>
      <c r="G36" s="74"/>
      <c r="H36" s="74"/>
      <c r="I36" s="74"/>
      <c r="J36" s="74"/>
      <c r="K36" s="74"/>
      <c r="L36" s="74"/>
      <c r="M36" s="74"/>
      <c r="N36" s="74"/>
      <c r="O36" s="74"/>
      <c r="P36" s="74"/>
      <c r="Q36" s="74"/>
    </row>
    <row r="37" spans="1:17" s="75" customFormat="1" x14ac:dyDescent="0.2">
      <c r="A37" s="74"/>
      <c r="B37" s="74"/>
      <c r="C37" s="74"/>
      <c r="D37" s="74"/>
      <c r="E37" s="74"/>
      <c r="F37" s="74"/>
      <c r="G37" s="74"/>
      <c r="H37" s="74"/>
      <c r="I37" s="74"/>
      <c r="J37" s="74"/>
      <c r="K37" s="74"/>
      <c r="L37" s="74"/>
      <c r="M37" s="74"/>
      <c r="N37" s="74"/>
      <c r="O37" s="74"/>
      <c r="P37" s="74"/>
      <c r="Q37" s="74"/>
    </row>
    <row r="38" spans="1:17" s="75" customFormat="1" x14ac:dyDescent="0.2">
      <c r="A38" s="74"/>
      <c r="B38" s="74"/>
      <c r="C38" s="74"/>
      <c r="D38" s="74"/>
      <c r="E38" s="74"/>
      <c r="F38" s="74"/>
      <c r="G38" s="74"/>
      <c r="H38" s="74"/>
      <c r="I38" s="74"/>
      <c r="J38" s="74"/>
      <c r="K38" s="74"/>
      <c r="L38" s="74"/>
      <c r="M38" s="74"/>
      <c r="N38" s="74"/>
      <c r="O38" s="74"/>
      <c r="P38" s="74"/>
      <c r="Q38" s="74"/>
    </row>
    <row r="39" spans="1:17" s="75" customFormat="1" x14ac:dyDescent="0.2">
      <c r="A39" s="74"/>
      <c r="B39" s="74"/>
      <c r="C39" s="74"/>
      <c r="D39" s="74"/>
      <c r="E39" s="74"/>
      <c r="F39" s="74"/>
      <c r="G39" s="74"/>
      <c r="H39" s="74"/>
      <c r="I39" s="74"/>
      <c r="J39" s="74"/>
      <c r="K39" s="74"/>
      <c r="L39" s="74"/>
      <c r="M39" s="74"/>
      <c r="N39" s="74"/>
      <c r="O39" s="74"/>
      <c r="P39" s="74"/>
      <c r="Q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75" customFormat="1" x14ac:dyDescent="0.2"/>
    <row r="50" s="75" customFormat="1" x14ac:dyDescent="0.2"/>
    <row r="51" s="75" customFormat="1" x14ac:dyDescent="0.2"/>
    <row r="52" s="75" customFormat="1" x14ac:dyDescent="0.2"/>
    <row r="53" s="75" customFormat="1" x14ac:dyDescent="0.2"/>
    <row r="54" s="75" customFormat="1" x14ac:dyDescent="0.2"/>
    <row r="55" s="75" customFormat="1" x14ac:dyDescent="0.2"/>
    <row r="56" s="75" customFormat="1" x14ac:dyDescent="0.2"/>
    <row r="57" s="75" customFormat="1" x14ac:dyDescent="0.2"/>
    <row r="58" s="75" customFormat="1" x14ac:dyDescent="0.2"/>
    <row r="59" s="75" customFormat="1" x14ac:dyDescent="0.2"/>
    <row r="60" s="75" customFormat="1" x14ac:dyDescent="0.2"/>
    <row r="61" s="75" customFormat="1" x14ac:dyDescent="0.2"/>
    <row r="62" s="75" customFormat="1" x14ac:dyDescent="0.2"/>
    <row r="63" s="75" customFormat="1" x14ac:dyDescent="0.2"/>
    <row r="64"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row r="77" s="75" customFormat="1" x14ac:dyDescent="0.2"/>
    <row r="78" s="75" customFormat="1" x14ac:dyDescent="0.2"/>
    <row r="79" s="75" customFormat="1" x14ac:dyDescent="0.2"/>
    <row r="80" s="75" customFormat="1" x14ac:dyDescent="0.2"/>
    <row r="81" s="75" customFormat="1" x14ac:dyDescent="0.2"/>
    <row r="82" s="75" customFormat="1" x14ac:dyDescent="0.2"/>
    <row r="83" s="75" customFormat="1" x14ac:dyDescent="0.2"/>
    <row r="84" s="75" customFormat="1" x14ac:dyDescent="0.2"/>
    <row r="85" s="75" customFormat="1" x14ac:dyDescent="0.2"/>
    <row r="86" s="75" customFormat="1" x14ac:dyDescent="0.2"/>
    <row r="87" s="75" customFormat="1" x14ac:dyDescent="0.2"/>
    <row r="88" s="75" customFormat="1" x14ac:dyDescent="0.2"/>
    <row r="89" s="75" customFormat="1" x14ac:dyDescent="0.2"/>
    <row r="90" s="75" customFormat="1" x14ac:dyDescent="0.2"/>
    <row r="91" s="75" customFormat="1" x14ac:dyDescent="0.2"/>
    <row r="92" s="75" customFormat="1" x14ac:dyDescent="0.2"/>
    <row r="93" s="75" customFormat="1" x14ac:dyDescent="0.2"/>
    <row r="94" s="75" customFormat="1" x14ac:dyDescent="0.2"/>
    <row r="95" s="75" customFormat="1" x14ac:dyDescent="0.2"/>
    <row r="96" s="75" customFormat="1" x14ac:dyDescent="0.2"/>
    <row r="97" s="75" customFormat="1" x14ac:dyDescent="0.2"/>
    <row r="98" s="75" customFormat="1" x14ac:dyDescent="0.2"/>
    <row r="99" s="75" customFormat="1" x14ac:dyDescent="0.2"/>
    <row r="100" s="75" customFormat="1" x14ac:dyDescent="0.2"/>
    <row r="101" s="75" customFormat="1" x14ac:dyDescent="0.2"/>
    <row r="102" s="75" customFormat="1" x14ac:dyDescent="0.2"/>
    <row r="103" s="75" customFormat="1" x14ac:dyDescent="0.2"/>
    <row r="104" s="75" customFormat="1" x14ac:dyDescent="0.2"/>
    <row r="105" s="75" customFormat="1" x14ac:dyDescent="0.2"/>
    <row r="106" s="75" customFormat="1" x14ac:dyDescent="0.2"/>
    <row r="107" s="75" customFormat="1" x14ac:dyDescent="0.2"/>
    <row r="108" s="75" customFormat="1" x14ac:dyDescent="0.2"/>
    <row r="109" s="75" customFormat="1" x14ac:dyDescent="0.2"/>
    <row r="110" s="75" customFormat="1" x14ac:dyDescent="0.2"/>
    <row r="111" s="75" customFormat="1" x14ac:dyDescent="0.2"/>
    <row r="112" s="75" customFormat="1" x14ac:dyDescent="0.2"/>
    <row r="113" s="75" customFormat="1" x14ac:dyDescent="0.2"/>
    <row r="114" s="75" customFormat="1" x14ac:dyDescent="0.2"/>
    <row r="115" s="75" customFormat="1" x14ac:dyDescent="0.2"/>
    <row r="116" s="75" customFormat="1" x14ac:dyDescent="0.2"/>
    <row r="117" s="75" customFormat="1" x14ac:dyDescent="0.2"/>
    <row r="118" s="75" customFormat="1" x14ac:dyDescent="0.2"/>
    <row r="119" s="75" customFormat="1" x14ac:dyDescent="0.2"/>
    <row r="120" s="75" customFormat="1" x14ac:dyDescent="0.2"/>
    <row r="121" s="75" customFormat="1" x14ac:dyDescent="0.2"/>
    <row r="122" s="75" customFormat="1" x14ac:dyDescent="0.2"/>
    <row r="123" s="75" customFormat="1" x14ac:dyDescent="0.2"/>
    <row r="124" s="75" customFormat="1" x14ac:dyDescent="0.2"/>
    <row r="125" s="75" customFormat="1" x14ac:dyDescent="0.2"/>
    <row r="126" s="75" customFormat="1" x14ac:dyDescent="0.2"/>
    <row r="127" s="75" customFormat="1" x14ac:dyDescent="0.2"/>
    <row r="128" s="75" customFormat="1" x14ac:dyDescent="0.2"/>
    <row r="129" s="75" customFormat="1" x14ac:dyDescent="0.2"/>
    <row r="130" s="75" customFormat="1" x14ac:dyDescent="0.2"/>
    <row r="131" s="75" customFormat="1" x14ac:dyDescent="0.2"/>
    <row r="132" s="75" customFormat="1" x14ac:dyDescent="0.2"/>
    <row r="133" s="75" customFormat="1" x14ac:dyDescent="0.2"/>
    <row r="134" s="75" customFormat="1" x14ac:dyDescent="0.2"/>
    <row r="135" s="75" customFormat="1" x14ac:dyDescent="0.2"/>
    <row r="136" s="75" customFormat="1" x14ac:dyDescent="0.2"/>
    <row r="137" s="75" customFormat="1" x14ac:dyDescent="0.2"/>
    <row r="138" s="75" customFormat="1" x14ac:dyDescent="0.2"/>
    <row r="139" s="75" customFormat="1" x14ac:dyDescent="0.2"/>
    <row r="140" s="75" customFormat="1" x14ac:dyDescent="0.2"/>
  </sheetData>
  <sheetProtection sheet="1" objects="1" scenarios="1" selectLockedCells="1"/>
  <mergeCells count="5">
    <mergeCell ref="A1:Q1"/>
    <mergeCell ref="A2:Q2"/>
    <mergeCell ref="D4:G4"/>
    <mergeCell ref="A6:Q6"/>
    <mergeCell ref="R2:T2"/>
  </mergeCells>
  <hyperlinks>
    <hyperlink ref="R2" location="'Agency Budget Summary'!A1" display="Click here to return to Agency Budget Summary Page" xr:uid="{00000000-0004-0000-0200-000000000000}"/>
    <hyperlink ref="R2:T2" location="'DCF-ODV Budget Summary'!A1" display="Click here to return to DCF-ODV Budget Summary Page" xr:uid="{00000000-0004-0000-0200-000001000000}"/>
  </hyperlinks>
  <pageMargins left="0.2" right="0.2" top="0.75" bottom="0.75" header="0.3" footer="0.3"/>
  <pageSetup scale="86"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U26"/>
  <sheetViews>
    <sheetView zoomScale="80" zoomScaleNormal="80" workbookViewId="0">
      <selection activeCell="F19" sqref="F19:N19"/>
    </sheetView>
  </sheetViews>
  <sheetFormatPr defaultColWidth="9.140625" defaultRowHeight="14.25" x14ac:dyDescent="0.2"/>
  <cols>
    <col min="1" max="1" width="16" style="7" customWidth="1"/>
    <col min="2" max="19" width="9.140625" style="7"/>
    <col min="20" max="20" width="13.140625" style="7" customWidth="1"/>
    <col min="21" max="16384" width="9.140625" style="7"/>
  </cols>
  <sheetData>
    <row r="1" spans="1:20" customFormat="1" ht="31.5" x14ac:dyDescent="0.5">
      <c r="A1" s="824" t="s">
        <v>0</v>
      </c>
      <c r="B1" s="824"/>
      <c r="C1" s="824"/>
      <c r="D1" s="824"/>
      <c r="E1" s="824"/>
      <c r="F1" s="824"/>
      <c r="G1" s="824"/>
      <c r="H1" s="824"/>
      <c r="I1" s="824"/>
      <c r="J1" s="824"/>
      <c r="K1" s="824"/>
      <c r="L1" s="824"/>
      <c r="M1" s="824"/>
      <c r="N1" s="824"/>
      <c r="O1" s="824"/>
      <c r="P1" s="824"/>
      <c r="Q1" s="824"/>
      <c r="R1" s="492"/>
      <c r="S1" s="492"/>
      <c r="T1" s="492"/>
    </row>
    <row r="2" spans="1:20" customFormat="1" ht="34.5" customHeight="1" x14ac:dyDescent="0.3">
      <c r="A2" s="825" t="s">
        <v>519</v>
      </c>
      <c r="B2" s="825"/>
      <c r="C2" s="825"/>
      <c r="D2" s="825"/>
      <c r="E2" s="825"/>
      <c r="F2" s="825"/>
      <c r="G2" s="825"/>
      <c r="H2" s="825"/>
      <c r="I2" s="825"/>
      <c r="J2" s="825"/>
      <c r="K2" s="825"/>
      <c r="L2" s="825"/>
      <c r="M2" s="825"/>
      <c r="N2" s="825"/>
      <c r="O2" s="825"/>
      <c r="P2" s="825"/>
      <c r="Q2" s="825"/>
      <c r="R2" s="823" t="s">
        <v>106</v>
      </c>
      <c r="S2" s="823"/>
      <c r="T2" s="823"/>
    </row>
    <row r="3" spans="1:20" customFormat="1" ht="15" x14ac:dyDescent="0.25">
      <c r="A3" s="492"/>
      <c r="B3" s="492"/>
      <c r="C3" s="492"/>
      <c r="D3" s="492"/>
      <c r="E3" s="492"/>
      <c r="F3" s="492"/>
      <c r="G3" s="492"/>
      <c r="H3" s="492"/>
      <c r="I3" s="492"/>
      <c r="J3" s="492"/>
      <c r="K3" s="492"/>
      <c r="L3" s="492"/>
      <c r="M3" s="492"/>
      <c r="N3" s="492"/>
      <c r="O3" s="492"/>
      <c r="P3" s="492"/>
      <c r="Q3" s="492"/>
      <c r="R3" s="492"/>
      <c r="S3" s="492"/>
      <c r="T3" s="492"/>
    </row>
    <row r="4" spans="1:20" s="8" customFormat="1" ht="30.75" customHeight="1" thickBot="1" x14ac:dyDescent="0.3">
      <c r="A4" s="489"/>
      <c r="B4" s="489"/>
      <c r="C4" s="490" t="s">
        <v>3</v>
      </c>
      <c r="D4" s="821">
        <f>'Cost Allocation Instructions'!D4</f>
        <v>0</v>
      </c>
      <c r="E4" s="821"/>
      <c r="F4" s="821"/>
      <c r="G4" s="826"/>
      <c r="H4" s="489"/>
      <c r="I4" s="490" t="s">
        <v>4</v>
      </c>
      <c r="J4" s="491">
        <f>'Cost Allocation Instructions'!J4</f>
        <v>0</v>
      </c>
      <c r="K4" s="489"/>
      <c r="L4" s="489"/>
      <c r="M4" s="489"/>
      <c r="N4" s="489"/>
      <c r="O4" s="489"/>
      <c r="P4" s="489"/>
      <c r="Q4" s="489"/>
      <c r="R4" s="485"/>
      <c r="S4" s="485"/>
      <c r="T4" s="485"/>
    </row>
    <row r="5" spans="1:20" x14ac:dyDescent="0.2">
      <c r="A5" s="487"/>
      <c r="B5" s="487"/>
      <c r="C5" s="487"/>
      <c r="D5" s="487"/>
      <c r="E5" s="487"/>
      <c r="F5" s="487"/>
      <c r="G5" s="487"/>
      <c r="H5" s="487"/>
      <c r="I5" s="487"/>
      <c r="J5" s="487"/>
      <c r="K5" s="487"/>
      <c r="L5" s="487"/>
      <c r="M5" s="487"/>
      <c r="N5" s="487"/>
      <c r="O5" s="487"/>
      <c r="P5" s="487"/>
      <c r="Q5" s="487"/>
      <c r="R5" s="487"/>
      <c r="S5" s="487"/>
      <c r="T5" s="487"/>
    </row>
    <row r="6" spans="1:20" x14ac:dyDescent="0.2">
      <c r="A6" s="487"/>
      <c r="B6" s="487"/>
      <c r="C6" s="487"/>
      <c r="D6" s="487"/>
      <c r="E6" s="487"/>
      <c r="F6" s="487"/>
      <c r="G6" s="487"/>
      <c r="H6" s="487"/>
      <c r="I6" s="487"/>
      <c r="J6" s="487"/>
      <c r="K6" s="487"/>
      <c r="L6" s="487"/>
      <c r="M6" s="487"/>
      <c r="N6" s="487"/>
      <c r="O6" s="487"/>
      <c r="P6" s="487"/>
      <c r="Q6" s="487"/>
      <c r="R6" s="487"/>
      <c r="S6" s="487"/>
      <c r="T6" s="487"/>
    </row>
    <row r="7" spans="1:20" x14ac:dyDescent="0.2">
      <c r="A7" s="487"/>
      <c r="B7" s="487"/>
      <c r="C7" s="487"/>
      <c r="D7" s="487"/>
      <c r="E7" s="487"/>
      <c r="F7" s="487"/>
      <c r="G7" s="487"/>
      <c r="H7" s="487"/>
      <c r="I7" s="487"/>
      <c r="J7" s="487"/>
      <c r="K7" s="487"/>
      <c r="L7" s="487"/>
      <c r="M7" s="487"/>
      <c r="N7" s="487"/>
      <c r="O7" s="487"/>
      <c r="P7" s="487"/>
      <c r="Q7" s="487"/>
      <c r="R7" s="487"/>
      <c r="S7" s="487"/>
      <c r="T7" s="487"/>
    </row>
    <row r="8" spans="1:20" ht="15.75" x14ac:dyDescent="0.25">
      <c r="A8" s="487"/>
      <c r="B8" s="493" t="s">
        <v>34</v>
      </c>
      <c r="C8" s="488"/>
      <c r="D8" s="488"/>
      <c r="E8" s="488"/>
      <c r="F8" s="488"/>
      <c r="G8" s="488"/>
      <c r="H8" s="488"/>
      <c r="I8" s="488"/>
      <c r="J8" s="488"/>
      <c r="K8" s="488"/>
      <c r="L8" s="488"/>
      <c r="M8" s="488"/>
      <c r="N8" s="488"/>
      <c r="O8" s="488"/>
      <c r="P8" s="487"/>
      <c r="Q8" s="487"/>
      <c r="R8" s="487"/>
      <c r="S8" s="487"/>
      <c r="T8" s="487"/>
    </row>
    <row r="9" spans="1:20" ht="15" x14ac:dyDescent="0.2">
      <c r="A9" s="487"/>
      <c r="B9" s="488"/>
      <c r="C9" s="488"/>
      <c r="D9" s="488"/>
      <c r="E9" s="488"/>
      <c r="F9" s="488"/>
      <c r="G9" s="488"/>
      <c r="H9" s="488"/>
      <c r="I9" s="488"/>
      <c r="J9" s="488"/>
      <c r="K9" s="488"/>
      <c r="L9" s="488"/>
      <c r="M9" s="488"/>
      <c r="N9" s="488"/>
      <c r="O9" s="488"/>
      <c r="P9" s="487"/>
      <c r="Q9" s="487"/>
      <c r="R9" s="487"/>
      <c r="S9" s="487"/>
      <c r="T9" s="487"/>
    </row>
    <row r="10" spans="1:20" ht="15" x14ac:dyDescent="0.2">
      <c r="A10" s="487"/>
      <c r="B10" s="494" t="s">
        <v>35</v>
      </c>
      <c r="C10" s="488"/>
      <c r="D10" s="488"/>
      <c r="E10" s="488"/>
      <c r="F10" s="488"/>
      <c r="G10" s="488"/>
      <c r="H10" s="488"/>
      <c r="I10" s="488"/>
      <c r="J10" s="488"/>
      <c r="K10" s="488"/>
      <c r="L10" s="488"/>
      <c r="M10" s="488"/>
      <c r="N10" s="488"/>
      <c r="O10" s="488"/>
      <c r="P10" s="487"/>
      <c r="Q10" s="487"/>
      <c r="R10" s="487"/>
      <c r="S10" s="487"/>
      <c r="T10" s="487"/>
    </row>
    <row r="11" spans="1:20" ht="15" x14ac:dyDescent="0.2">
      <c r="A11" s="487"/>
      <c r="B11" s="488"/>
      <c r="C11" s="488"/>
      <c r="D11" s="488"/>
      <c r="E11" s="488"/>
      <c r="F11" s="488"/>
      <c r="G11" s="488"/>
      <c r="H11" s="488"/>
      <c r="I11" s="488"/>
      <c r="J11" s="488"/>
      <c r="K11" s="488"/>
      <c r="L11" s="488"/>
      <c r="M11" s="488"/>
      <c r="N11" s="488"/>
      <c r="O11" s="488"/>
      <c r="P11" s="487"/>
      <c r="Q11" s="487"/>
      <c r="R11" s="487"/>
      <c r="S11" s="487"/>
      <c r="T11" s="487"/>
    </row>
    <row r="12" spans="1:20" ht="65.099999999999994" customHeight="1" x14ac:dyDescent="0.2">
      <c r="A12" s="487"/>
      <c r="B12" s="828" t="s">
        <v>36</v>
      </c>
      <c r="C12" s="828"/>
      <c r="D12" s="828"/>
      <c r="E12" s="828"/>
      <c r="F12" s="828"/>
      <c r="G12" s="828"/>
      <c r="H12" s="828"/>
      <c r="I12" s="828"/>
      <c r="J12" s="828"/>
      <c r="K12" s="828"/>
      <c r="L12" s="828"/>
      <c r="M12" s="828"/>
      <c r="N12" s="828"/>
      <c r="O12" s="495"/>
      <c r="P12" s="487"/>
      <c r="Q12" s="487"/>
      <c r="R12" s="487"/>
      <c r="S12" s="487"/>
      <c r="T12" s="487"/>
    </row>
    <row r="13" spans="1:20" ht="15" x14ac:dyDescent="0.2">
      <c r="A13" s="487"/>
      <c r="B13" s="488"/>
      <c r="C13" s="488"/>
      <c r="D13" s="488"/>
      <c r="E13" s="488"/>
      <c r="F13" s="488"/>
      <c r="G13" s="488"/>
      <c r="H13" s="488"/>
      <c r="I13" s="488"/>
      <c r="J13" s="488"/>
      <c r="K13" s="488"/>
      <c r="L13" s="488"/>
      <c r="M13" s="488"/>
      <c r="N13" s="488"/>
      <c r="O13" s="488"/>
      <c r="P13" s="487"/>
      <c r="Q13" s="487"/>
      <c r="R13" s="487"/>
      <c r="S13" s="487"/>
      <c r="T13" s="487"/>
    </row>
    <row r="14" spans="1:20" ht="45.75" customHeight="1" x14ac:dyDescent="0.2">
      <c r="A14" s="487"/>
      <c r="B14" s="828" t="s">
        <v>37</v>
      </c>
      <c r="C14" s="828"/>
      <c r="D14" s="828"/>
      <c r="E14" s="828"/>
      <c r="F14" s="828"/>
      <c r="G14" s="828"/>
      <c r="H14" s="828"/>
      <c r="I14" s="828"/>
      <c r="J14" s="828"/>
      <c r="K14" s="828"/>
      <c r="L14" s="828"/>
      <c r="M14" s="828"/>
      <c r="N14" s="828"/>
      <c r="O14" s="495"/>
      <c r="P14" s="487"/>
      <c r="Q14" s="487"/>
      <c r="R14" s="487"/>
      <c r="S14" s="487"/>
      <c r="T14" s="487"/>
    </row>
    <row r="15" spans="1:20" ht="15" x14ac:dyDescent="0.2">
      <c r="A15" s="487"/>
      <c r="B15" s="488"/>
      <c r="C15" s="488"/>
      <c r="D15" s="488"/>
      <c r="E15" s="488"/>
      <c r="F15" s="488"/>
      <c r="G15" s="488"/>
      <c r="H15" s="488"/>
      <c r="I15" s="488"/>
      <c r="J15" s="488"/>
      <c r="K15" s="488"/>
      <c r="L15" s="488"/>
      <c r="M15" s="488"/>
      <c r="N15" s="488"/>
      <c r="O15" s="488"/>
      <c r="P15" s="487"/>
      <c r="Q15" s="487"/>
      <c r="R15" s="487"/>
      <c r="S15" s="487"/>
      <c r="T15" s="487"/>
    </row>
    <row r="16" spans="1:20" ht="33" customHeight="1" x14ac:dyDescent="0.2">
      <c r="A16" s="487"/>
      <c r="B16" s="828" t="s">
        <v>38</v>
      </c>
      <c r="C16" s="828"/>
      <c r="D16" s="828"/>
      <c r="E16" s="828"/>
      <c r="F16" s="828"/>
      <c r="G16" s="828"/>
      <c r="H16" s="828"/>
      <c r="I16" s="828"/>
      <c r="J16" s="828"/>
      <c r="K16" s="828"/>
      <c r="L16" s="828"/>
      <c r="M16" s="828"/>
      <c r="N16" s="828"/>
      <c r="O16" s="495"/>
      <c r="P16" s="487"/>
      <c r="Q16" s="487"/>
      <c r="R16" s="487"/>
      <c r="S16" s="487"/>
      <c r="T16" s="487"/>
    </row>
    <row r="17" spans="1:21" ht="15" x14ac:dyDescent="0.2">
      <c r="A17" s="487"/>
      <c r="B17" s="488"/>
      <c r="C17" s="488"/>
      <c r="D17" s="488"/>
      <c r="E17" s="488"/>
      <c r="F17" s="488"/>
      <c r="G17" s="488"/>
      <c r="H17" s="488"/>
      <c r="I17" s="488"/>
      <c r="J17" s="488"/>
      <c r="K17" s="488"/>
      <c r="L17" s="488"/>
      <c r="M17" s="488"/>
      <c r="N17" s="488"/>
      <c r="O17" s="488"/>
      <c r="P17" s="487"/>
      <c r="Q17" s="487"/>
      <c r="R17" s="487"/>
      <c r="S17" s="487"/>
      <c r="T17" s="487"/>
    </row>
    <row r="18" spans="1:21" ht="15" x14ac:dyDescent="0.2">
      <c r="A18" s="487"/>
      <c r="B18" s="488"/>
      <c r="C18" s="488"/>
      <c r="D18" s="488"/>
      <c r="E18" s="488"/>
      <c r="F18" s="488"/>
      <c r="G18" s="488"/>
      <c r="H18" s="488"/>
      <c r="I18" s="488"/>
      <c r="J18" s="488"/>
      <c r="K18" s="488"/>
      <c r="L18" s="488"/>
      <c r="M18" s="488"/>
      <c r="N18" s="488"/>
      <c r="O18" s="488"/>
      <c r="P18" s="487"/>
      <c r="Q18" s="487"/>
      <c r="R18" s="487"/>
      <c r="S18" s="487"/>
      <c r="T18" s="487"/>
    </row>
    <row r="19" spans="1:21" s="75" customFormat="1" ht="16.5" thickBot="1" x14ac:dyDescent="0.3">
      <c r="A19" s="487"/>
      <c r="B19" s="487"/>
      <c r="C19" s="487"/>
      <c r="D19" s="487"/>
      <c r="E19" s="496" t="s">
        <v>39</v>
      </c>
      <c r="F19" s="827">
        <f>'Cost Allocation Instructions'!D4</f>
        <v>0</v>
      </c>
      <c r="G19" s="827"/>
      <c r="H19" s="827"/>
      <c r="I19" s="827"/>
      <c r="J19" s="827"/>
      <c r="K19" s="827"/>
      <c r="L19" s="827"/>
      <c r="M19" s="827"/>
      <c r="N19" s="827"/>
      <c r="O19" s="38"/>
    </row>
    <row r="20" spans="1:21" s="75" customFormat="1" ht="15.75" x14ac:dyDescent="0.25">
      <c r="A20" s="487"/>
      <c r="B20" s="493"/>
      <c r="C20" s="488"/>
      <c r="D20" s="488"/>
      <c r="E20" s="497"/>
      <c r="F20" s="38"/>
      <c r="G20" s="38"/>
      <c r="H20" s="38"/>
      <c r="I20" s="38"/>
      <c r="J20" s="38"/>
      <c r="K20" s="38"/>
      <c r="L20" s="38"/>
      <c r="M20" s="38"/>
      <c r="N20" s="38"/>
      <c r="O20" s="38"/>
    </row>
    <row r="21" spans="1:21" s="75" customFormat="1" ht="39.950000000000003" customHeight="1" thickBot="1" x14ac:dyDescent="0.3">
      <c r="A21" s="487"/>
      <c r="B21" s="493"/>
      <c r="C21" s="488"/>
      <c r="D21" s="488"/>
      <c r="E21" s="496" t="s">
        <v>611</v>
      </c>
      <c r="F21" s="827"/>
      <c r="G21" s="827"/>
      <c r="H21" s="827"/>
      <c r="I21" s="827"/>
      <c r="J21" s="827"/>
      <c r="K21" s="827"/>
      <c r="L21" s="827"/>
      <c r="M21" s="827"/>
      <c r="N21" s="827"/>
      <c r="O21" s="38"/>
    </row>
    <row r="22" spans="1:21" s="75" customFormat="1" ht="16.5" thickBot="1" x14ac:dyDescent="0.3">
      <c r="A22" s="487"/>
      <c r="B22" s="493"/>
      <c r="C22" s="488"/>
      <c r="D22" s="488"/>
      <c r="E22" s="497"/>
      <c r="F22" s="38"/>
      <c r="G22" s="38"/>
      <c r="H22" s="38"/>
      <c r="I22" s="38"/>
      <c r="J22" s="38"/>
      <c r="K22" s="38"/>
      <c r="L22" s="38"/>
      <c r="M22" s="38"/>
      <c r="N22" s="38"/>
      <c r="O22" s="38"/>
    </row>
    <row r="23" spans="1:21" s="75" customFormat="1" ht="39.950000000000003" customHeight="1" thickBot="1" x14ac:dyDescent="0.3">
      <c r="A23" s="487"/>
      <c r="B23" s="487"/>
      <c r="C23" s="487"/>
      <c r="D23" s="487"/>
      <c r="E23" s="496" t="s">
        <v>156</v>
      </c>
      <c r="F23" s="827"/>
      <c r="G23" s="827"/>
      <c r="H23" s="827"/>
      <c r="I23" s="827"/>
      <c r="J23" s="827"/>
      <c r="K23" s="827"/>
      <c r="L23" s="827"/>
      <c r="M23" s="827"/>
      <c r="N23" s="827"/>
      <c r="O23" s="38"/>
      <c r="R23" s="829" t="s">
        <v>584</v>
      </c>
      <c r="S23" s="830"/>
      <c r="T23" s="830"/>
      <c r="U23" s="831"/>
    </row>
    <row r="24" spans="1:21" s="75" customFormat="1" ht="15" x14ac:dyDescent="0.2">
      <c r="A24" s="487"/>
      <c r="B24" s="488"/>
      <c r="C24" s="488"/>
      <c r="D24" s="488"/>
      <c r="E24" s="497"/>
      <c r="F24" s="38"/>
      <c r="G24" s="38"/>
      <c r="H24" s="38"/>
      <c r="I24" s="38"/>
      <c r="J24" s="38"/>
      <c r="K24" s="38"/>
      <c r="L24" s="38"/>
      <c r="M24" s="38"/>
      <c r="N24" s="38"/>
      <c r="O24" s="38"/>
    </row>
    <row r="25" spans="1:21" s="75" customFormat="1" ht="24.95" customHeight="1" thickBot="1" x14ac:dyDescent="0.3">
      <c r="A25" s="487"/>
      <c r="B25" s="487"/>
      <c r="C25" s="487"/>
      <c r="D25" s="495"/>
      <c r="E25" s="496" t="s">
        <v>40</v>
      </c>
      <c r="F25" s="827"/>
      <c r="G25" s="827"/>
      <c r="H25" s="827"/>
      <c r="I25" s="827"/>
      <c r="J25" s="827"/>
      <c r="K25" s="827"/>
      <c r="L25" s="827"/>
      <c r="M25" s="827"/>
      <c r="N25" s="827"/>
      <c r="O25" s="38"/>
    </row>
    <row r="26" spans="1:21" s="75" customFormat="1" ht="15" x14ac:dyDescent="0.2">
      <c r="A26" s="38"/>
      <c r="B26" s="38"/>
      <c r="C26" s="38"/>
      <c r="D26" s="38"/>
      <c r="E26" s="38"/>
      <c r="F26" s="38"/>
      <c r="G26" s="38"/>
      <c r="H26" s="38"/>
      <c r="I26" s="38"/>
      <c r="J26" s="38"/>
      <c r="K26" s="38"/>
      <c r="L26" s="38"/>
      <c r="M26" s="38"/>
      <c r="N26" s="38"/>
    </row>
  </sheetData>
  <sheetProtection sheet="1" objects="1" scenarios="1" selectLockedCells="1"/>
  <protectedRanges>
    <protectedRange sqref="F25" name="Date"/>
    <protectedRange sqref="F23" name="Signature"/>
    <protectedRange sqref="F19:N19" name="Organization Name"/>
  </protectedRanges>
  <mergeCells count="12">
    <mergeCell ref="F25:N25"/>
    <mergeCell ref="R2:T2"/>
    <mergeCell ref="B12:N12"/>
    <mergeCell ref="B14:N14"/>
    <mergeCell ref="B16:N16"/>
    <mergeCell ref="R23:U23"/>
    <mergeCell ref="A1:Q1"/>
    <mergeCell ref="A2:Q2"/>
    <mergeCell ref="D4:G4"/>
    <mergeCell ref="F19:N19"/>
    <mergeCell ref="F23:N23"/>
    <mergeCell ref="F21:N21"/>
  </mergeCells>
  <hyperlinks>
    <hyperlink ref="R2" location="'Agency Budget Summary'!A1" display="Click here to return to Agency Budget Summary Page" xr:uid="{00000000-0004-0000-0300-000000000000}"/>
    <hyperlink ref="R2:T2" location="'DCF-ODV Budget Summary'!A1" display="Click here to return to DCF-ODV Budget Summary Page" xr:uid="{00000000-0004-0000-0300-000001000000}"/>
  </hyperlinks>
  <pageMargins left="0.2" right="0.2" top="0.75" bottom="0.75" header="0.3" footer="0.3"/>
  <pageSetup scale="83" orientation="landscape" horizontalDpi="4294967295" verticalDpi="4294967295"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pageSetUpPr fitToPage="1"/>
  </sheetPr>
  <dimension ref="A1:T81"/>
  <sheetViews>
    <sheetView topLeftCell="A2" zoomScale="80" zoomScaleNormal="80" workbookViewId="0">
      <selection activeCell="C16" sqref="C16"/>
    </sheetView>
  </sheetViews>
  <sheetFormatPr defaultRowHeight="15" x14ac:dyDescent="0.25"/>
  <cols>
    <col min="1" max="1" width="9.140625" style="492"/>
    <col min="2" max="2" width="11.85546875" style="492" customWidth="1"/>
    <col min="3" max="19" width="9.140625" style="492"/>
    <col min="20" max="20" width="12" style="492" customWidth="1"/>
    <col min="21" max="16384" width="9.140625" style="492"/>
  </cols>
  <sheetData>
    <row r="1" spans="1:20" s="487" customFormat="1" ht="30" x14ac:dyDescent="0.4">
      <c r="A1" s="819" t="s">
        <v>0</v>
      </c>
      <c r="B1" s="819"/>
      <c r="C1" s="819"/>
      <c r="D1" s="819"/>
      <c r="E1" s="819"/>
      <c r="F1" s="819"/>
      <c r="G1" s="819"/>
      <c r="H1" s="819"/>
      <c r="I1" s="819"/>
      <c r="J1" s="819"/>
      <c r="K1" s="819"/>
      <c r="L1" s="819"/>
      <c r="M1" s="819"/>
      <c r="N1" s="819"/>
      <c r="O1" s="819"/>
      <c r="P1" s="819"/>
      <c r="Q1" s="819"/>
    </row>
    <row r="2" spans="1:20" s="487" customFormat="1" ht="33.75" customHeight="1" x14ac:dyDescent="0.25">
      <c r="A2" s="820" t="s">
        <v>520</v>
      </c>
      <c r="B2" s="820"/>
      <c r="C2" s="820"/>
      <c r="D2" s="820"/>
      <c r="E2" s="820"/>
      <c r="F2" s="820"/>
      <c r="G2" s="820"/>
      <c r="H2" s="820"/>
      <c r="I2" s="820"/>
      <c r="J2" s="820"/>
      <c r="K2" s="820"/>
      <c r="L2" s="820"/>
      <c r="M2" s="820"/>
      <c r="N2" s="820"/>
      <c r="O2" s="820"/>
      <c r="P2" s="820"/>
      <c r="Q2" s="820"/>
      <c r="R2" s="823" t="s">
        <v>106</v>
      </c>
      <c r="S2" s="823"/>
      <c r="T2" s="823"/>
    </row>
    <row r="3" spans="1:20" s="487" customFormat="1" ht="14.25" x14ac:dyDescent="0.2"/>
    <row r="4" spans="1:20" s="485" customFormat="1" ht="30.75" customHeight="1" thickBot="1" x14ac:dyDescent="0.3">
      <c r="A4" s="489"/>
      <c r="B4" s="489"/>
      <c r="C4" s="490" t="s">
        <v>3</v>
      </c>
      <c r="D4" s="821">
        <f>'Cost Allocation Instructions'!D4</f>
        <v>0</v>
      </c>
      <c r="E4" s="821"/>
      <c r="F4" s="821"/>
      <c r="G4" s="821"/>
      <c r="H4" s="489"/>
      <c r="I4" s="490" t="s">
        <v>4</v>
      </c>
      <c r="J4" s="491">
        <f>'Cost Allocation Instructions'!J4</f>
        <v>0</v>
      </c>
      <c r="K4" s="489"/>
      <c r="L4" s="489"/>
      <c r="M4" s="489"/>
      <c r="N4" s="489"/>
      <c r="O4" s="489"/>
      <c r="P4" s="489"/>
      <c r="Q4" s="489"/>
    </row>
    <row r="7" spans="1:20" ht="15.75" x14ac:dyDescent="0.25">
      <c r="B7" s="498" t="s">
        <v>63</v>
      </c>
      <c r="C7" s="487"/>
      <c r="D7" s="487"/>
      <c r="E7" s="487"/>
      <c r="F7" s="487"/>
      <c r="G7" s="487"/>
      <c r="H7" s="487"/>
      <c r="I7" s="487"/>
      <c r="J7" s="487"/>
      <c r="K7" s="487"/>
      <c r="L7" s="487"/>
      <c r="M7" s="487"/>
      <c r="N7" s="487"/>
      <c r="O7" s="487"/>
    </row>
    <row r="8" spans="1:20" x14ac:dyDescent="0.25">
      <c r="B8" s="487"/>
      <c r="C8" s="487"/>
      <c r="D8" s="487"/>
      <c r="E8" s="487"/>
      <c r="F8" s="487"/>
      <c r="G8" s="487"/>
      <c r="H8" s="487"/>
      <c r="I8" s="487"/>
      <c r="J8" s="487"/>
      <c r="K8" s="487"/>
      <c r="L8" s="487"/>
      <c r="M8" s="487"/>
      <c r="N8" s="487"/>
      <c r="O8" s="487"/>
    </row>
    <row r="9" spans="1:20" s="487" customFormat="1" ht="14.25" x14ac:dyDescent="0.2">
      <c r="B9" s="837" t="s">
        <v>64</v>
      </c>
      <c r="C9" s="837"/>
      <c r="D9" s="837"/>
      <c r="E9" s="837"/>
      <c r="F9" s="837"/>
      <c r="G9" s="837"/>
      <c r="H9" s="837"/>
      <c r="I9" s="837"/>
      <c r="J9" s="837"/>
      <c r="K9" s="837"/>
      <c r="L9" s="837"/>
      <c r="M9" s="837"/>
      <c r="N9" s="837"/>
      <c r="O9" s="837"/>
    </row>
    <row r="10" spans="1:20" s="487" customFormat="1" ht="14.25" x14ac:dyDescent="0.2">
      <c r="C10" s="80"/>
      <c r="D10" s="75" t="s">
        <v>65</v>
      </c>
      <c r="E10" s="80"/>
      <c r="F10" s="75" t="s">
        <v>66</v>
      </c>
      <c r="G10" s="80"/>
      <c r="H10" s="75" t="s">
        <v>67</v>
      </c>
      <c r="I10" s="75"/>
    </row>
    <row r="11" spans="1:20" s="487" customFormat="1" ht="14.25" x14ac:dyDescent="0.2"/>
    <row r="12" spans="1:20" s="487" customFormat="1" ht="14.45" customHeight="1" x14ac:dyDescent="0.2">
      <c r="B12" s="838" t="s">
        <v>68</v>
      </c>
      <c r="C12" s="838"/>
      <c r="D12" s="838"/>
      <c r="E12" s="838"/>
      <c r="F12" s="838"/>
      <c r="G12" s="838"/>
      <c r="H12" s="838"/>
      <c r="I12" s="838"/>
      <c r="J12" s="838"/>
      <c r="K12" s="838"/>
      <c r="L12" s="838"/>
      <c r="M12" s="838"/>
      <c r="N12" s="838"/>
      <c r="O12" s="838"/>
    </row>
    <row r="13" spans="1:20" s="487" customFormat="1" ht="14.25" x14ac:dyDescent="0.2">
      <c r="C13" s="80"/>
      <c r="D13" s="75" t="s">
        <v>69</v>
      </c>
      <c r="E13" s="80"/>
      <c r="F13" s="75" t="s">
        <v>70</v>
      </c>
      <c r="G13" s="75"/>
      <c r="H13" s="80"/>
      <c r="I13" s="75"/>
      <c r="J13" s="80"/>
      <c r="K13" s="75" t="s">
        <v>67</v>
      </c>
    </row>
    <row r="14" spans="1:20" s="487" customFormat="1" ht="14.25" x14ac:dyDescent="0.2"/>
    <row r="15" spans="1:20" s="487" customFormat="1" ht="14.25" x14ac:dyDescent="0.2">
      <c r="B15" s="837" t="s">
        <v>71</v>
      </c>
      <c r="C15" s="837"/>
      <c r="D15" s="837"/>
      <c r="E15" s="837"/>
      <c r="F15" s="837"/>
      <c r="G15" s="837"/>
      <c r="H15" s="837"/>
      <c r="I15" s="837"/>
      <c r="J15" s="837"/>
      <c r="K15" s="837"/>
      <c r="L15" s="837"/>
      <c r="M15" s="837"/>
      <c r="N15" s="837"/>
      <c r="O15" s="837"/>
    </row>
    <row r="16" spans="1:20" s="487" customFormat="1" ht="14.25" x14ac:dyDescent="0.2">
      <c r="C16" s="80"/>
      <c r="D16" s="75" t="s">
        <v>72</v>
      </c>
      <c r="E16" s="80"/>
      <c r="F16" s="75" t="s">
        <v>73</v>
      </c>
      <c r="G16" s="499"/>
    </row>
    <row r="17" spans="2:15" s="487" customFormat="1" ht="14.25" x14ac:dyDescent="0.2"/>
    <row r="18" spans="2:15" s="487" customFormat="1" ht="14.25" x14ac:dyDescent="0.2">
      <c r="B18" s="837" t="s">
        <v>74</v>
      </c>
      <c r="C18" s="837"/>
      <c r="D18" s="837"/>
      <c r="E18" s="837"/>
      <c r="F18" s="837"/>
      <c r="G18" s="837"/>
      <c r="H18" s="837"/>
      <c r="I18" s="837"/>
      <c r="J18" s="837"/>
      <c r="K18" s="837"/>
      <c r="L18" s="837"/>
      <c r="M18" s="837"/>
      <c r="N18" s="837"/>
      <c r="O18" s="837"/>
    </row>
    <row r="19" spans="2:15" s="487" customFormat="1" ht="14.25" x14ac:dyDescent="0.2">
      <c r="C19" s="80"/>
      <c r="D19" s="75" t="s">
        <v>72</v>
      </c>
      <c r="E19" s="80"/>
      <c r="F19" s="75" t="s">
        <v>73</v>
      </c>
      <c r="G19" s="499"/>
    </row>
    <row r="20" spans="2:15" s="487" customFormat="1" ht="14.25" x14ac:dyDescent="0.2"/>
    <row r="21" spans="2:15" s="487" customFormat="1" ht="14.25" x14ac:dyDescent="0.2">
      <c r="B21" s="837" t="s">
        <v>75</v>
      </c>
      <c r="C21" s="837"/>
      <c r="D21" s="837"/>
      <c r="E21" s="837"/>
      <c r="F21" s="837"/>
      <c r="G21" s="837"/>
      <c r="H21" s="837"/>
      <c r="I21" s="837"/>
      <c r="J21" s="837"/>
      <c r="K21" s="837"/>
      <c r="L21" s="837"/>
      <c r="M21" s="837"/>
      <c r="N21" s="837"/>
      <c r="O21" s="837"/>
    </row>
    <row r="22" spans="2:15" s="487" customFormat="1" ht="14.25" x14ac:dyDescent="0.2">
      <c r="C22" s="487" t="s">
        <v>76</v>
      </c>
      <c r="K22" s="80"/>
      <c r="L22" s="75" t="s">
        <v>72</v>
      </c>
      <c r="M22" s="80"/>
      <c r="N22" s="75" t="s">
        <v>73</v>
      </c>
    </row>
    <row r="23" spans="2:15" s="487" customFormat="1" ht="14.25" x14ac:dyDescent="0.2">
      <c r="C23" s="487" t="s">
        <v>77</v>
      </c>
      <c r="K23" s="80"/>
      <c r="L23" s="75" t="s">
        <v>72</v>
      </c>
      <c r="M23" s="80"/>
      <c r="N23" s="75" t="s">
        <v>73</v>
      </c>
    </row>
    <row r="24" spans="2:15" s="487" customFormat="1" ht="14.25" x14ac:dyDescent="0.2"/>
    <row r="25" spans="2:15" s="487" customFormat="1" ht="14.25" x14ac:dyDescent="0.2">
      <c r="B25" s="838" t="s">
        <v>78</v>
      </c>
      <c r="C25" s="838"/>
      <c r="D25" s="838"/>
      <c r="E25" s="838"/>
      <c r="F25" s="838"/>
      <c r="G25" s="838"/>
      <c r="H25" s="838"/>
      <c r="I25" s="838"/>
      <c r="J25" s="838"/>
      <c r="K25" s="838"/>
      <c r="L25" s="838"/>
      <c r="M25" s="838"/>
      <c r="N25" s="838"/>
      <c r="O25" s="838"/>
    </row>
    <row r="26" spans="2:15" s="487" customFormat="1" ht="14.25" x14ac:dyDescent="0.2">
      <c r="C26" s="80"/>
      <c r="D26" s="75" t="s">
        <v>72</v>
      </c>
      <c r="E26" s="80"/>
      <c r="F26" s="75" t="s">
        <v>73</v>
      </c>
      <c r="G26" s="499"/>
    </row>
    <row r="27" spans="2:15" s="487" customFormat="1" ht="14.25" x14ac:dyDescent="0.2">
      <c r="C27" s="80"/>
      <c r="D27" s="75"/>
      <c r="E27" s="80"/>
      <c r="F27" s="75"/>
      <c r="G27" s="499"/>
    </row>
    <row r="28" spans="2:15" s="487" customFormat="1" ht="14.25" x14ac:dyDescent="0.2">
      <c r="B28" s="838" t="s">
        <v>79</v>
      </c>
      <c r="C28" s="838"/>
      <c r="D28" s="838"/>
      <c r="E28" s="838"/>
      <c r="F28" s="838"/>
      <c r="G28" s="838"/>
      <c r="H28" s="838"/>
      <c r="I28" s="838"/>
      <c r="J28" s="838"/>
      <c r="K28" s="838"/>
      <c r="L28" s="838"/>
      <c r="M28" s="838"/>
      <c r="N28" s="838"/>
      <c r="O28" s="838"/>
    </row>
    <row r="29" spans="2:15" s="487" customFormat="1" ht="14.25" x14ac:dyDescent="0.2">
      <c r="C29" s="80"/>
      <c r="D29" s="75" t="s">
        <v>72</v>
      </c>
      <c r="E29" s="80"/>
      <c r="F29" s="75" t="s">
        <v>73</v>
      </c>
      <c r="G29" s="499"/>
    </row>
    <row r="30" spans="2:15" s="487" customFormat="1" ht="14.25" x14ac:dyDescent="0.2">
      <c r="C30" s="499"/>
      <c r="E30" s="499"/>
      <c r="G30" s="499"/>
    </row>
    <row r="31" spans="2:15" s="487" customFormat="1" ht="29.1" customHeight="1" x14ac:dyDescent="0.2">
      <c r="B31" s="838" t="s">
        <v>80</v>
      </c>
      <c r="C31" s="838"/>
      <c r="D31" s="838"/>
      <c r="E31" s="838"/>
      <c r="F31" s="838"/>
      <c r="G31" s="838"/>
      <c r="H31" s="838"/>
      <c r="I31" s="838"/>
      <c r="J31" s="838"/>
      <c r="K31" s="838"/>
      <c r="L31" s="838"/>
      <c r="M31" s="838"/>
      <c r="N31" s="838"/>
      <c r="O31" s="838"/>
    </row>
    <row r="32" spans="2:15" s="487" customFormat="1" ht="14.25" x14ac:dyDescent="0.2">
      <c r="C32" s="80"/>
      <c r="D32" s="75" t="s">
        <v>72</v>
      </c>
      <c r="E32" s="80"/>
      <c r="F32" s="75" t="s">
        <v>73</v>
      </c>
      <c r="G32" s="499"/>
    </row>
    <row r="33" spans="2:15" s="487" customFormat="1" ht="14.25" x14ac:dyDescent="0.2">
      <c r="C33" s="499"/>
      <c r="E33" s="499"/>
      <c r="G33" s="499"/>
    </row>
    <row r="34" spans="2:15" s="487" customFormat="1" ht="29.45" customHeight="1" x14ac:dyDescent="0.2">
      <c r="B34" s="838" t="s">
        <v>81</v>
      </c>
      <c r="C34" s="838"/>
      <c r="D34" s="838"/>
      <c r="E34" s="838"/>
      <c r="F34" s="838"/>
      <c r="G34" s="838"/>
      <c r="H34" s="838"/>
      <c r="I34" s="838"/>
      <c r="J34" s="838"/>
      <c r="K34" s="838"/>
      <c r="L34" s="838"/>
      <c r="M34" s="838"/>
      <c r="N34" s="838"/>
      <c r="O34" s="838"/>
    </row>
    <row r="35" spans="2:15" s="487" customFormat="1" ht="14.25" x14ac:dyDescent="0.2">
      <c r="C35" s="80"/>
      <c r="D35" s="75" t="s">
        <v>72</v>
      </c>
      <c r="E35" s="80"/>
      <c r="F35" s="75" t="s">
        <v>73</v>
      </c>
      <c r="G35" s="499"/>
    </row>
    <row r="36" spans="2:15" s="487" customFormat="1" ht="14.25" x14ac:dyDescent="0.2"/>
    <row r="37" spans="2:15" s="487" customFormat="1" ht="15.75" x14ac:dyDescent="0.25">
      <c r="B37" s="498" t="s">
        <v>82</v>
      </c>
    </row>
    <row r="38" spans="2:15" s="487" customFormat="1" ht="14.25" x14ac:dyDescent="0.2"/>
    <row r="39" spans="2:15" s="487" customFormat="1" ht="14.25" x14ac:dyDescent="0.2">
      <c r="B39" s="837" t="s">
        <v>83</v>
      </c>
      <c r="C39" s="837"/>
      <c r="D39" s="837"/>
      <c r="E39" s="837"/>
      <c r="F39" s="837"/>
      <c r="G39" s="837"/>
      <c r="H39" s="837"/>
      <c r="I39" s="837"/>
      <c r="J39" s="837"/>
      <c r="K39" s="837"/>
      <c r="L39" s="837"/>
      <c r="M39" s="837"/>
      <c r="N39" s="837"/>
      <c r="O39" s="837"/>
    </row>
    <row r="40" spans="2:15" s="487" customFormat="1" ht="14.25" x14ac:dyDescent="0.2">
      <c r="C40" s="80"/>
      <c r="D40" s="75" t="s">
        <v>72</v>
      </c>
      <c r="E40" s="80"/>
      <c r="F40" s="75" t="s">
        <v>73</v>
      </c>
      <c r="G40" s="499"/>
    </row>
    <row r="41" spans="2:15" s="487" customFormat="1" ht="14.25" x14ac:dyDescent="0.2"/>
    <row r="42" spans="2:15" s="487" customFormat="1" ht="14.45" customHeight="1" x14ac:dyDescent="0.2">
      <c r="B42" s="838" t="s">
        <v>84</v>
      </c>
      <c r="C42" s="838"/>
      <c r="D42" s="838"/>
      <c r="E42" s="838"/>
      <c r="F42" s="838"/>
      <c r="G42" s="838"/>
      <c r="H42" s="838"/>
      <c r="I42" s="838"/>
      <c r="J42" s="838"/>
      <c r="K42" s="838"/>
      <c r="L42" s="838"/>
      <c r="M42" s="838"/>
      <c r="N42" s="838"/>
      <c r="O42" s="838"/>
    </row>
    <row r="43" spans="2:15" s="487" customFormat="1" ht="14.25" x14ac:dyDescent="0.2">
      <c r="C43" s="80"/>
      <c r="D43" s="75" t="s">
        <v>72</v>
      </c>
      <c r="E43" s="80"/>
      <c r="F43" s="75" t="s">
        <v>73</v>
      </c>
      <c r="H43" s="499"/>
    </row>
    <row r="44" spans="2:15" s="487" customFormat="1" ht="14.25" x14ac:dyDescent="0.2"/>
    <row r="45" spans="2:15" s="487" customFormat="1" ht="14.25" x14ac:dyDescent="0.2">
      <c r="B45" s="837" t="s">
        <v>85</v>
      </c>
      <c r="C45" s="837"/>
      <c r="D45" s="837"/>
      <c r="E45" s="837"/>
      <c r="F45" s="837"/>
      <c r="G45" s="837"/>
      <c r="H45" s="837"/>
      <c r="I45" s="837"/>
      <c r="J45" s="837"/>
      <c r="K45" s="837"/>
      <c r="L45" s="837"/>
      <c r="M45" s="837"/>
      <c r="N45" s="837"/>
      <c r="O45" s="837"/>
    </row>
    <row r="46" spans="2:15" s="487" customFormat="1" ht="14.25" x14ac:dyDescent="0.2">
      <c r="C46" s="80"/>
      <c r="D46" s="75" t="s">
        <v>72</v>
      </c>
      <c r="E46" s="80"/>
      <c r="F46" s="75" t="s">
        <v>73</v>
      </c>
      <c r="G46" s="499"/>
    </row>
    <row r="47" spans="2:15" s="487" customFormat="1" ht="14.25" x14ac:dyDescent="0.2"/>
    <row r="48" spans="2:15" s="487" customFormat="1" ht="27.95" customHeight="1" x14ac:dyDescent="0.2">
      <c r="B48" s="838" t="s">
        <v>86</v>
      </c>
      <c r="C48" s="838"/>
      <c r="D48" s="838"/>
      <c r="E48" s="838"/>
      <c r="F48" s="838"/>
      <c r="G48" s="838"/>
      <c r="H48" s="838"/>
      <c r="I48" s="838"/>
      <c r="J48" s="838"/>
      <c r="K48" s="838"/>
      <c r="L48" s="838"/>
      <c r="M48" s="838"/>
      <c r="N48" s="838"/>
      <c r="O48" s="838"/>
    </row>
    <row r="49" spans="2:15" s="487" customFormat="1" ht="14.25" x14ac:dyDescent="0.2">
      <c r="C49" s="80"/>
      <c r="D49" s="75" t="s">
        <v>72</v>
      </c>
      <c r="E49" s="80"/>
      <c r="F49" s="75" t="s">
        <v>73</v>
      </c>
      <c r="G49" s="499"/>
    </row>
    <row r="50" spans="2:15" s="487" customFormat="1" ht="14.25" x14ac:dyDescent="0.2"/>
    <row r="51" spans="2:15" s="487" customFormat="1" ht="29.1" customHeight="1" x14ac:dyDescent="0.2">
      <c r="B51" s="838" t="s">
        <v>87</v>
      </c>
      <c r="C51" s="838"/>
      <c r="D51" s="838"/>
      <c r="E51" s="838"/>
      <c r="F51" s="838"/>
      <c r="G51" s="838"/>
      <c r="H51" s="838"/>
      <c r="I51" s="838"/>
      <c r="J51" s="838"/>
      <c r="K51" s="838"/>
      <c r="L51" s="838"/>
      <c r="M51" s="838"/>
      <c r="N51" s="838"/>
      <c r="O51" s="838"/>
    </row>
    <row r="52" spans="2:15" s="487" customFormat="1" ht="14.25" x14ac:dyDescent="0.2">
      <c r="C52" s="80"/>
      <c r="D52" s="75" t="s">
        <v>72</v>
      </c>
      <c r="E52" s="80"/>
      <c r="F52" s="75" t="s">
        <v>73</v>
      </c>
      <c r="G52" s="499"/>
    </row>
    <row r="53" spans="2:15" s="487" customFormat="1" ht="14.25" x14ac:dyDescent="0.2"/>
    <row r="54" spans="2:15" s="487" customFormat="1" ht="14.25" x14ac:dyDescent="0.2">
      <c r="B54" s="838" t="s">
        <v>88</v>
      </c>
      <c r="C54" s="838"/>
      <c r="D54" s="838"/>
      <c r="E54" s="838"/>
      <c r="F54" s="838"/>
      <c r="G54" s="838"/>
      <c r="H54" s="838"/>
      <c r="I54" s="838"/>
      <c r="J54" s="838"/>
      <c r="K54" s="838"/>
      <c r="L54" s="838"/>
      <c r="M54" s="838"/>
      <c r="N54" s="838"/>
      <c r="O54" s="838"/>
    </row>
    <row r="55" spans="2:15" s="487" customFormat="1" ht="14.25" x14ac:dyDescent="0.2">
      <c r="C55" s="80"/>
      <c r="D55" s="75" t="s">
        <v>72</v>
      </c>
      <c r="E55" s="80"/>
      <c r="F55" s="75" t="s">
        <v>73</v>
      </c>
      <c r="G55" s="499"/>
    </row>
    <row r="56" spans="2:15" s="487" customFormat="1" ht="14.25" x14ac:dyDescent="0.2">
      <c r="C56" s="499"/>
      <c r="E56" s="499"/>
      <c r="G56" s="499"/>
    </row>
    <row r="57" spans="2:15" s="487" customFormat="1" ht="15.75" x14ac:dyDescent="0.25">
      <c r="B57" s="498" t="s">
        <v>89</v>
      </c>
    </row>
    <row r="58" spans="2:15" s="487" customFormat="1" ht="14.25" x14ac:dyDescent="0.2"/>
    <row r="59" spans="2:15" s="487" customFormat="1" ht="14.25" x14ac:dyDescent="0.2">
      <c r="B59" s="837" t="s">
        <v>90</v>
      </c>
      <c r="C59" s="837"/>
      <c r="D59" s="837"/>
      <c r="E59" s="837"/>
      <c r="F59" s="837"/>
      <c r="G59" s="837"/>
      <c r="H59" s="837"/>
      <c r="I59" s="837"/>
      <c r="J59" s="837"/>
      <c r="K59" s="837"/>
      <c r="L59" s="837"/>
      <c r="M59" s="837"/>
      <c r="N59" s="837"/>
      <c r="O59" s="837"/>
    </row>
    <row r="60" spans="2:15" s="487" customFormat="1" ht="14.25" x14ac:dyDescent="0.2">
      <c r="C60" s="80"/>
      <c r="D60" s="75" t="s">
        <v>72</v>
      </c>
      <c r="E60" s="80"/>
      <c r="F60" s="75" t="s">
        <v>73</v>
      </c>
      <c r="G60" s="80"/>
      <c r="H60" s="75" t="s">
        <v>91</v>
      </c>
    </row>
    <row r="61" spans="2:15" s="487" customFormat="1" ht="14.25" x14ac:dyDescent="0.2"/>
    <row r="62" spans="2:15" s="487" customFormat="1" ht="15.75" x14ac:dyDescent="0.25">
      <c r="B62" s="498" t="s">
        <v>92</v>
      </c>
    </row>
    <row r="63" spans="2:15" s="487" customFormat="1" ht="14.25" x14ac:dyDescent="0.2"/>
    <row r="64" spans="2:15" s="487" customFormat="1" ht="14.25" x14ac:dyDescent="0.2">
      <c r="B64" s="837" t="s">
        <v>93</v>
      </c>
      <c r="C64" s="837"/>
      <c r="D64" s="837"/>
      <c r="E64" s="837"/>
      <c r="F64" s="837"/>
      <c r="G64" s="837"/>
      <c r="H64" s="837"/>
      <c r="I64" s="837"/>
      <c r="J64" s="837"/>
      <c r="K64" s="837"/>
      <c r="L64" s="837"/>
      <c r="M64" s="837"/>
      <c r="N64" s="837"/>
      <c r="O64" s="837"/>
    </row>
    <row r="65" spans="2:20" s="487" customFormat="1" ht="14.25" x14ac:dyDescent="0.2">
      <c r="C65" s="80"/>
      <c r="D65" s="75" t="s">
        <v>72</v>
      </c>
      <c r="E65" s="80"/>
      <c r="F65" s="75" t="s">
        <v>73</v>
      </c>
      <c r="G65" s="499"/>
    </row>
    <row r="66" spans="2:20" s="487" customFormat="1" ht="14.25" x14ac:dyDescent="0.2"/>
    <row r="67" spans="2:20" s="487" customFormat="1" ht="14.45" customHeight="1" x14ac:dyDescent="0.2">
      <c r="B67" s="838" t="s">
        <v>94</v>
      </c>
      <c r="C67" s="838"/>
      <c r="D67" s="838"/>
      <c r="E67" s="838"/>
      <c r="F67" s="838"/>
      <c r="G67" s="838"/>
      <c r="H67" s="838"/>
      <c r="I67" s="838"/>
      <c r="J67" s="838"/>
      <c r="K67" s="838"/>
      <c r="L67" s="838"/>
      <c r="M67" s="838"/>
      <c r="N67" s="838"/>
      <c r="O67" s="838"/>
    </row>
    <row r="68" spans="2:20" s="487" customFormat="1" ht="14.25" x14ac:dyDescent="0.2">
      <c r="C68" s="80"/>
      <c r="D68" s="75" t="s">
        <v>72</v>
      </c>
      <c r="E68" s="80"/>
      <c r="F68" s="75" t="s">
        <v>73</v>
      </c>
      <c r="H68" s="499"/>
    </row>
    <row r="70" spans="2:20" ht="15.75" x14ac:dyDescent="0.25">
      <c r="B70" s="498" t="s">
        <v>95</v>
      </c>
      <c r="C70" s="487"/>
      <c r="D70" s="487"/>
      <c r="E70" s="487"/>
      <c r="F70" s="487"/>
      <c r="G70" s="487"/>
      <c r="H70" s="487"/>
      <c r="I70" s="487"/>
      <c r="J70" s="487"/>
      <c r="K70" s="487"/>
      <c r="L70" s="487"/>
      <c r="M70" s="487"/>
      <c r="N70" s="487"/>
      <c r="O70" s="487"/>
    </row>
    <row r="72" spans="2:20" s="500" customFormat="1" ht="31.5" customHeight="1" x14ac:dyDescent="0.25">
      <c r="B72" s="839" t="s">
        <v>96</v>
      </c>
      <c r="C72" s="839"/>
      <c r="D72" s="839"/>
      <c r="E72" s="839"/>
      <c r="F72" s="839"/>
      <c r="G72" s="839"/>
      <c r="H72" s="839"/>
      <c r="I72" s="839"/>
      <c r="J72" s="839"/>
      <c r="K72" s="839"/>
      <c r="L72" s="839"/>
      <c r="M72" s="839"/>
      <c r="N72" s="839"/>
      <c r="O72" s="839"/>
    </row>
    <row r="73" spans="2:20" ht="15.75" x14ac:dyDescent="0.25">
      <c r="B73" s="488"/>
      <c r="C73" s="488"/>
      <c r="D73" s="488"/>
      <c r="E73" s="488"/>
      <c r="F73" s="488"/>
      <c r="G73" s="488"/>
      <c r="H73" s="488"/>
      <c r="I73" s="488"/>
      <c r="J73" s="488"/>
      <c r="K73" s="488"/>
      <c r="L73" s="488"/>
      <c r="M73" s="488"/>
      <c r="N73" s="488"/>
      <c r="O73" s="488"/>
    </row>
    <row r="74" spans="2:20" ht="16.5" thickBot="1" x14ac:dyDescent="0.3">
      <c r="B74" s="501" t="s">
        <v>355</v>
      </c>
      <c r="C74" s="495"/>
      <c r="D74" s="495"/>
      <c r="F74" s="827"/>
      <c r="G74" s="827"/>
      <c r="H74" s="827"/>
      <c r="I74" s="827"/>
      <c r="J74" s="827"/>
      <c r="K74" s="827"/>
      <c r="L74" s="827"/>
      <c r="M74" s="827"/>
      <c r="N74" s="827"/>
    </row>
    <row r="75" spans="2:20" ht="15.75" x14ac:dyDescent="0.25">
      <c r="B75" s="501"/>
      <c r="C75" s="488"/>
      <c r="D75" s="488"/>
      <c r="F75" s="488"/>
      <c r="G75" s="488"/>
      <c r="H75" s="488"/>
      <c r="I75" s="488"/>
      <c r="J75" s="488"/>
      <c r="K75" s="488"/>
      <c r="L75" s="488"/>
      <c r="M75" s="488"/>
      <c r="N75" s="488"/>
    </row>
    <row r="76" spans="2:20" ht="16.5" thickBot="1" x14ac:dyDescent="0.3">
      <c r="B76" s="501" t="s">
        <v>356</v>
      </c>
      <c r="C76" s="488"/>
      <c r="D76" s="488"/>
      <c r="F76" s="832"/>
      <c r="G76" s="832"/>
      <c r="H76" s="832"/>
      <c r="I76" s="832"/>
      <c r="J76" s="832"/>
      <c r="K76" s="832"/>
      <c r="L76" s="832"/>
      <c r="M76" s="832"/>
      <c r="N76" s="832"/>
    </row>
    <row r="77" spans="2:20" ht="16.5" thickBot="1" x14ac:dyDescent="0.3">
      <c r="B77" s="502"/>
      <c r="C77" s="488"/>
      <c r="D77" s="488"/>
      <c r="F77" s="488"/>
      <c r="G77" s="488"/>
      <c r="H77" s="488"/>
      <c r="I77" s="488"/>
      <c r="J77" s="488"/>
      <c r="K77" s="488"/>
      <c r="L77" s="488"/>
      <c r="M77" s="488"/>
      <c r="N77" s="488"/>
    </row>
    <row r="78" spans="2:20" ht="30.75" customHeight="1" thickBot="1" x14ac:dyDescent="0.3">
      <c r="B78" s="501" t="s">
        <v>98</v>
      </c>
      <c r="C78" s="495"/>
      <c r="D78" s="495"/>
      <c r="F78" s="827"/>
      <c r="G78" s="827"/>
      <c r="H78" s="827"/>
      <c r="I78" s="827"/>
      <c r="J78" s="827"/>
      <c r="K78" s="827"/>
      <c r="L78" s="827"/>
      <c r="M78" s="827"/>
      <c r="N78" s="827"/>
      <c r="Q78" s="834" t="s">
        <v>584</v>
      </c>
      <c r="R78" s="835"/>
      <c r="S78" s="835"/>
      <c r="T78" s="836"/>
    </row>
    <row r="80" spans="2:20" ht="15.75" thickBot="1" x14ac:dyDescent="0.3">
      <c r="B80" s="503" t="s">
        <v>97</v>
      </c>
      <c r="F80" s="833"/>
      <c r="G80" s="833"/>
      <c r="H80" s="833"/>
      <c r="I80" s="833"/>
      <c r="J80" s="833"/>
      <c r="K80" s="833"/>
      <c r="L80" s="833"/>
      <c r="M80" s="833"/>
      <c r="N80" s="833"/>
    </row>
    <row r="81" s="492" customFormat="1" x14ac:dyDescent="0.25"/>
  </sheetData>
  <sheetProtection sheet="1" objects="1" scenarios="1" selectLockedCells="1"/>
  <mergeCells count="28">
    <mergeCell ref="R2:T2"/>
    <mergeCell ref="B15:O15"/>
    <mergeCell ref="A1:Q1"/>
    <mergeCell ref="A2:Q2"/>
    <mergeCell ref="D4:G4"/>
    <mergeCell ref="B9:O9"/>
    <mergeCell ref="B12:O12"/>
    <mergeCell ref="B54:O54"/>
    <mergeCell ref="B18:O18"/>
    <mergeCell ref="B21:O21"/>
    <mergeCell ref="B25:O25"/>
    <mergeCell ref="B28:O28"/>
    <mergeCell ref="B31:O31"/>
    <mergeCell ref="B34:O34"/>
    <mergeCell ref="B39:O39"/>
    <mergeCell ref="B42:O42"/>
    <mergeCell ref="B45:O45"/>
    <mergeCell ref="B48:O48"/>
    <mergeCell ref="B51:O51"/>
    <mergeCell ref="F76:N76"/>
    <mergeCell ref="F78:N78"/>
    <mergeCell ref="F80:N80"/>
    <mergeCell ref="Q78:T78"/>
    <mergeCell ref="B59:O59"/>
    <mergeCell ref="B64:O64"/>
    <mergeCell ref="B67:O67"/>
    <mergeCell ref="B72:O72"/>
    <mergeCell ref="F74:N74"/>
  </mergeCells>
  <hyperlinks>
    <hyperlink ref="R2" location="'Agency Budget Summary'!A1" display="Click here to return to Agency Budget Summary Page" xr:uid="{00000000-0004-0000-0400-000000000000}"/>
    <hyperlink ref="R2:T2" location="'DCF-ODV Budget Summary'!A1" display="Click here to return to DCF-ODV Budget Summary Page" xr:uid="{00000000-0004-0000-0400-000001000000}"/>
  </hyperlinks>
  <pageMargins left="0.2" right="0.2" top="0.25" bottom="0.25" header="0.3" footer="0.3"/>
  <pageSetup scale="59"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6</xdr:col>
                    <xdr:colOff>400050</xdr:colOff>
                    <xdr:row>9</xdr:row>
                    <xdr:rowOff>0</xdr:rowOff>
                  </from>
                  <to>
                    <xdr:col>7</xdr:col>
                    <xdr:colOff>0</xdr:colOff>
                    <xdr:row>10</xdr:row>
                    <xdr:rowOff>9525</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4</xdr:col>
                    <xdr:colOff>400050</xdr:colOff>
                    <xdr:row>9</xdr:row>
                    <xdr:rowOff>0</xdr:rowOff>
                  </from>
                  <to>
                    <xdr:col>5</xdr:col>
                    <xdr:colOff>0</xdr:colOff>
                    <xdr:row>10</xdr:row>
                    <xdr:rowOff>9525</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400050</xdr:colOff>
                    <xdr:row>9</xdr:row>
                    <xdr:rowOff>0</xdr:rowOff>
                  </from>
                  <to>
                    <xdr:col>3</xdr:col>
                    <xdr:colOff>0</xdr:colOff>
                    <xdr:row>10</xdr:row>
                    <xdr:rowOff>9525</xdr:rowOff>
                  </to>
                </anchor>
              </controlPr>
            </control>
          </mc:Choice>
        </mc:AlternateContent>
        <mc:AlternateContent xmlns:mc="http://schemas.openxmlformats.org/markup-compatibility/2006">
          <mc:Choice Requires="x14">
            <control shapeId="35845" r:id="rId7" name="Check Box 5">
              <controlPr defaultSize="0" autoFill="0" autoLine="0" autoPict="0">
                <anchor moveWithCells="1">
                  <from>
                    <xdr:col>4</xdr:col>
                    <xdr:colOff>400050</xdr:colOff>
                    <xdr:row>12</xdr:row>
                    <xdr:rowOff>0</xdr:rowOff>
                  </from>
                  <to>
                    <xdr:col>5</xdr:col>
                    <xdr:colOff>0</xdr:colOff>
                    <xdr:row>13</xdr:row>
                    <xdr:rowOff>9525</xdr:rowOff>
                  </to>
                </anchor>
              </controlPr>
            </control>
          </mc:Choice>
        </mc:AlternateContent>
        <mc:AlternateContent xmlns:mc="http://schemas.openxmlformats.org/markup-compatibility/2006">
          <mc:Choice Requires="x14">
            <control shapeId="35846" r:id="rId8" name="Check Box 6">
              <controlPr defaultSize="0" autoFill="0" autoLine="0" autoPict="0">
                <anchor moveWithCells="1">
                  <from>
                    <xdr:col>2</xdr:col>
                    <xdr:colOff>400050</xdr:colOff>
                    <xdr:row>12</xdr:row>
                    <xdr:rowOff>0</xdr:rowOff>
                  </from>
                  <to>
                    <xdr:col>3</xdr:col>
                    <xdr:colOff>0</xdr:colOff>
                    <xdr:row>13</xdr:row>
                    <xdr:rowOff>9525</xdr:rowOff>
                  </to>
                </anchor>
              </controlPr>
            </control>
          </mc:Choice>
        </mc:AlternateContent>
        <mc:AlternateContent xmlns:mc="http://schemas.openxmlformats.org/markup-compatibility/2006">
          <mc:Choice Requires="x14">
            <control shapeId="35847" r:id="rId9" name="Check Box 7">
              <controlPr defaultSize="0" autoFill="0" autoLine="0" autoPict="0">
                <anchor moveWithCells="1">
                  <from>
                    <xdr:col>4</xdr:col>
                    <xdr:colOff>400050</xdr:colOff>
                    <xdr:row>15</xdr:row>
                    <xdr:rowOff>0</xdr:rowOff>
                  </from>
                  <to>
                    <xdr:col>5</xdr:col>
                    <xdr:colOff>0</xdr:colOff>
                    <xdr:row>16</xdr:row>
                    <xdr:rowOff>9525</xdr:rowOff>
                  </to>
                </anchor>
              </controlPr>
            </control>
          </mc:Choice>
        </mc:AlternateContent>
        <mc:AlternateContent xmlns:mc="http://schemas.openxmlformats.org/markup-compatibility/2006">
          <mc:Choice Requires="x14">
            <control shapeId="35848" r:id="rId10" name="Check Box 8">
              <controlPr defaultSize="0" autoFill="0" autoLine="0" autoPict="0">
                <anchor moveWithCells="1">
                  <from>
                    <xdr:col>2</xdr:col>
                    <xdr:colOff>400050</xdr:colOff>
                    <xdr:row>15</xdr:row>
                    <xdr:rowOff>0</xdr:rowOff>
                  </from>
                  <to>
                    <xdr:col>3</xdr:col>
                    <xdr:colOff>0</xdr:colOff>
                    <xdr:row>16</xdr:row>
                    <xdr:rowOff>9525</xdr:rowOff>
                  </to>
                </anchor>
              </controlPr>
            </control>
          </mc:Choice>
        </mc:AlternateContent>
        <mc:AlternateContent xmlns:mc="http://schemas.openxmlformats.org/markup-compatibility/2006">
          <mc:Choice Requires="x14">
            <control shapeId="35849" r:id="rId11" name="Check Box 9">
              <controlPr defaultSize="0" autoFill="0" autoLine="0" autoPict="0">
                <anchor moveWithCells="1">
                  <from>
                    <xdr:col>4</xdr:col>
                    <xdr:colOff>400050</xdr:colOff>
                    <xdr:row>18</xdr:row>
                    <xdr:rowOff>0</xdr:rowOff>
                  </from>
                  <to>
                    <xdr:col>5</xdr:col>
                    <xdr:colOff>0</xdr:colOff>
                    <xdr:row>19</xdr:row>
                    <xdr:rowOff>9525</xdr:rowOff>
                  </to>
                </anchor>
              </controlPr>
            </control>
          </mc:Choice>
        </mc:AlternateContent>
        <mc:AlternateContent xmlns:mc="http://schemas.openxmlformats.org/markup-compatibility/2006">
          <mc:Choice Requires="x14">
            <control shapeId="35850" r:id="rId12" name="Check Box 10">
              <controlPr defaultSize="0" autoFill="0" autoLine="0" autoPict="0">
                <anchor moveWithCells="1">
                  <from>
                    <xdr:col>2</xdr:col>
                    <xdr:colOff>400050</xdr:colOff>
                    <xdr:row>18</xdr:row>
                    <xdr:rowOff>0</xdr:rowOff>
                  </from>
                  <to>
                    <xdr:col>3</xdr:col>
                    <xdr:colOff>0</xdr:colOff>
                    <xdr:row>19</xdr:row>
                    <xdr:rowOff>9525</xdr:rowOff>
                  </to>
                </anchor>
              </controlPr>
            </control>
          </mc:Choice>
        </mc:AlternateContent>
        <mc:AlternateContent xmlns:mc="http://schemas.openxmlformats.org/markup-compatibility/2006">
          <mc:Choice Requires="x14">
            <control shapeId="35851" r:id="rId13" name="Check Box 11">
              <controlPr defaultSize="0" autoFill="0" autoLine="0" autoPict="0">
                <anchor moveWithCells="1">
                  <from>
                    <xdr:col>12</xdr:col>
                    <xdr:colOff>400050</xdr:colOff>
                    <xdr:row>21</xdr:row>
                    <xdr:rowOff>0</xdr:rowOff>
                  </from>
                  <to>
                    <xdr:col>13</xdr:col>
                    <xdr:colOff>0</xdr:colOff>
                    <xdr:row>22</xdr:row>
                    <xdr:rowOff>9525</xdr:rowOff>
                  </to>
                </anchor>
              </controlPr>
            </control>
          </mc:Choice>
        </mc:AlternateContent>
        <mc:AlternateContent xmlns:mc="http://schemas.openxmlformats.org/markup-compatibility/2006">
          <mc:Choice Requires="x14">
            <control shapeId="35852" r:id="rId14" name="Check Box 12">
              <controlPr defaultSize="0" autoFill="0" autoLine="0" autoPict="0">
                <anchor moveWithCells="1">
                  <from>
                    <xdr:col>10</xdr:col>
                    <xdr:colOff>400050</xdr:colOff>
                    <xdr:row>21</xdr:row>
                    <xdr:rowOff>0</xdr:rowOff>
                  </from>
                  <to>
                    <xdr:col>11</xdr:col>
                    <xdr:colOff>0</xdr:colOff>
                    <xdr:row>22</xdr:row>
                    <xdr:rowOff>9525</xdr:rowOff>
                  </to>
                </anchor>
              </controlPr>
            </control>
          </mc:Choice>
        </mc:AlternateContent>
        <mc:AlternateContent xmlns:mc="http://schemas.openxmlformats.org/markup-compatibility/2006">
          <mc:Choice Requires="x14">
            <control shapeId="35853" r:id="rId15" name="Check Box 13">
              <controlPr defaultSize="0" autoFill="0" autoLine="0" autoPict="0">
                <anchor moveWithCells="1">
                  <from>
                    <xdr:col>12</xdr:col>
                    <xdr:colOff>400050</xdr:colOff>
                    <xdr:row>22</xdr:row>
                    <xdr:rowOff>0</xdr:rowOff>
                  </from>
                  <to>
                    <xdr:col>13</xdr:col>
                    <xdr:colOff>0</xdr:colOff>
                    <xdr:row>23</xdr:row>
                    <xdr:rowOff>9525</xdr:rowOff>
                  </to>
                </anchor>
              </controlPr>
            </control>
          </mc:Choice>
        </mc:AlternateContent>
        <mc:AlternateContent xmlns:mc="http://schemas.openxmlformats.org/markup-compatibility/2006">
          <mc:Choice Requires="x14">
            <control shapeId="35854" r:id="rId16" name="Check Box 14">
              <controlPr defaultSize="0" autoFill="0" autoLine="0" autoPict="0">
                <anchor moveWithCells="1">
                  <from>
                    <xdr:col>10</xdr:col>
                    <xdr:colOff>400050</xdr:colOff>
                    <xdr:row>22</xdr:row>
                    <xdr:rowOff>0</xdr:rowOff>
                  </from>
                  <to>
                    <xdr:col>11</xdr:col>
                    <xdr:colOff>0</xdr:colOff>
                    <xdr:row>23</xdr:row>
                    <xdr:rowOff>9525</xdr:rowOff>
                  </to>
                </anchor>
              </controlPr>
            </control>
          </mc:Choice>
        </mc:AlternateContent>
        <mc:AlternateContent xmlns:mc="http://schemas.openxmlformats.org/markup-compatibility/2006">
          <mc:Choice Requires="x14">
            <control shapeId="35855" r:id="rId17" name="Check Box 15">
              <controlPr defaultSize="0" autoFill="0" autoLine="0" autoPict="0">
                <anchor moveWithCells="1">
                  <from>
                    <xdr:col>4</xdr:col>
                    <xdr:colOff>400050</xdr:colOff>
                    <xdr:row>34</xdr:row>
                    <xdr:rowOff>0</xdr:rowOff>
                  </from>
                  <to>
                    <xdr:col>5</xdr:col>
                    <xdr:colOff>0</xdr:colOff>
                    <xdr:row>35</xdr:row>
                    <xdr:rowOff>9525</xdr:rowOff>
                  </to>
                </anchor>
              </controlPr>
            </control>
          </mc:Choice>
        </mc:AlternateContent>
        <mc:AlternateContent xmlns:mc="http://schemas.openxmlformats.org/markup-compatibility/2006">
          <mc:Choice Requires="x14">
            <control shapeId="35856" r:id="rId18" name="Check Box 16">
              <controlPr defaultSize="0" autoFill="0" autoLine="0" autoPict="0">
                <anchor moveWithCells="1">
                  <from>
                    <xdr:col>2</xdr:col>
                    <xdr:colOff>400050</xdr:colOff>
                    <xdr:row>34</xdr:row>
                    <xdr:rowOff>0</xdr:rowOff>
                  </from>
                  <to>
                    <xdr:col>3</xdr:col>
                    <xdr:colOff>0</xdr:colOff>
                    <xdr:row>35</xdr:row>
                    <xdr:rowOff>9525</xdr:rowOff>
                  </to>
                </anchor>
              </controlPr>
            </control>
          </mc:Choice>
        </mc:AlternateContent>
        <mc:AlternateContent xmlns:mc="http://schemas.openxmlformats.org/markup-compatibility/2006">
          <mc:Choice Requires="x14">
            <control shapeId="35857" r:id="rId19" name="Check Box 17">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58" r:id="rId20" name="Check Box 18">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59" r:id="rId21" name="Check Box 19">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0" r:id="rId22" name="Check Box 20">
              <controlPr defaultSize="0" autoFill="0" autoLine="0" autoPict="0">
                <anchor moveWithCells="1">
                  <from>
                    <xdr:col>6</xdr:col>
                    <xdr:colOff>400050</xdr:colOff>
                    <xdr:row>59</xdr:row>
                    <xdr:rowOff>0</xdr:rowOff>
                  </from>
                  <to>
                    <xdr:col>7</xdr:col>
                    <xdr:colOff>0</xdr:colOff>
                    <xdr:row>60</xdr:row>
                    <xdr:rowOff>9525</xdr:rowOff>
                  </to>
                </anchor>
              </controlPr>
            </control>
          </mc:Choice>
        </mc:AlternateContent>
        <mc:AlternateContent xmlns:mc="http://schemas.openxmlformats.org/markup-compatibility/2006">
          <mc:Choice Requires="x14">
            <control shapeId="35861" r:id="rId23" name="Check Box 21">
              <controlPr defaultSize="0" autoFill="0" autoLine="0" autoPict="0">
                <anchor moveWithCells="1">
                  <from>
                    <xdr:col>4</xdr:col>
                    <xdr:colOff>400050</xdr:colOff>
                    <xdr:row>59</xdr:row>
                    <xdr:rowOff>0</xdr:rowOff>
                  </from>
                  <to>
                    <xdr:col>5</xdr:col>
                    <xdr:colOff>0</xdr:colOff>
                    <xdr:row>60</xdr:row>
                    <xdr:rowOff>9525</xdr:rowOff>
                  </to>
                </anchor>
              </controlPr>
            </control>
          </mc:Choice>
        </mc:AlternateContent>
        <mc:AlternateContent xmlns:mc="http://schemas.openxmlformats.org/markup-compatibility/2006">
          <mc:Choice Requires="x14">
            <control shapeId="35862" r:id="rId24" name="Check Box 22">
              <controlPr defaultSize="0" autoFill="0" autoLine="0" autoPict="0">
                <anchor moveWithCells="1">
                  <from>
                    <xdr:col>2</xdr:col>
                    <xdr:colOff>400050</xdr:colOff>
                    <xdr:row>59</xdr:row>
                    <xdr:rowOff>0</xdr:rowOff>
                  </from>
                  <to>
                    <xdr:col>3</xdr:col>
                    <xdr:colOff>0</xdr:colOff>
                    <xdr:row>60</xdr:row>
                    <xdr:rowOff>9525</xdr:rowOff>
                  </to>
                </anchor>
              </controlPr>
            </control>
          </mc:Choice>
        </mc:AlternateContent>
        <mc:AlternateContent xmlns:mc="http://schemas.openxmlformats.org/markup-compatibility/2006">
          <mc:Choice Requires="x14">
            <control shapeId="35863" r:id="rId25" name="Check Box 23">
              <controlPr defaultSize="0" autoFill="0" autoLine="0" autoPict="0">
                <anchor moveWithCells="1">
                  <from>
                    <xdr:col>4</xdr:col>
                    <xdr:colOff>400050</xdr:colOff>
                    <xdr:row>64</xdr:row>
                    <xdr:rowOff>0</xdr:rowOff>
                  </from>
                  <to>
                    <xdr:col>5</xdr:col>
                    <xdr:colOff>0</xdr:colOff>
                    <xdr:row>65</xdr:row>
                    <xdr:rowOff>9525</xdr:rowOff>
                  </to>
                </anchor>
              </controlPr>
            </control>
          </mc:Choice>
        </mc:AlternateContent>
        <mc:AlternateContent xmlns:mc="http://schemas.openxmlformats.org/markup-compatibility/2006">
          <mc:Choice Requires="x14">
            <control shapeId="35864" r:id="rId26" name="Check Box 24">
              <controlPr defaultSize="0" autoFill="0" autoLine="0" autoPict="0">
                <anchor moveWithCells="1">
                  <from>
                    <xdr:col>2</xdr:col>
                    <xdr:colOff>400050</xdr:colOff>
                    <xdr:row>64</xdr:row>
                    <xdr:rowOff>0</xdr:rowOff>
                  </from>
                  <to>
                    <xdr:col>3</xdr:col>
                    <xdr:colOff>0</xdr:colOff>
                    <xdr:row>65</xdr:row>
                    <xdr:rowOff>9525</xdr:rowOff>
                  </to>
                </anchor>
              </controlPr>
            </control>
          </mc:Choice>
        </mc:AlternateContent>
        <mc:AlternateContent xmlns:mc="http://schemas.openxmlformats.org/markup-compatibility/2006">
          <mc:Choice Requires="x14">
            <control shapeId="35865" r:id="rId27" name="Check Box 25">
              <controlPr defaultSize="0" autoFill="0" autoLine="0" autoPict="0">
                <anchor moveWithCells="1">
                  <from>
                    <xdr:col>4</xdr:col>
                    <xdr:colOff>400050</xdr:colOff>
                    <xdr:row>67</xdr:row>
                    <xdr:rowOff>0</xdr:rowOff>
                  </from>
                  <to>
                    <xdr:col>5</xdr:col>
                    <xdr:colOff>0</xdr:colOff>
                    <xdr:row>68</xdr:row>
                    <xdr:rowOff>9525</xdr:rowOff>
                  </to>
                </anchor>
              </controlPr>
            </control>
          </mc:Choice>
        </mc:AlternateContent>
        <mc:AlternateContent xmlns:mc="http://schemas.openxmlformats.org/markup-compatibility/2006">
          <mc:Choice Requires="x14">
            <control shapeId="35866" r:id="rId28" name="Check Box 26">
              <controlPr defaultSize="0" autoFill="0" autoLine="0" autoPict="0">
                <anchor moveWithCells="1">
                  <from>
                    <xdr:col>2</xdr:col>
                    <xdr:colOff>400050</xdr:colOff>
                    <xdr:row>67</xdr:row>
                    <xdr:rowOff>0</xdr:rowOff>
                  </from>
                  <to>
                    <xdr:col>3</xdr:col>
                    <xdr:colOff>0</xdr:colOff>
                    <xdr:row>68</xdr:row>
                    <xdr:rowOff>9525</xdr:rowOff>
                  </to>
                </anchor>
              </controlPr>
            </control>
          </mc:Choice>
        </mc:AlternateContent>
        <mc:AlternateContent xmlns:mc="http://schemas.openxmlformats.org/markup-compatibility/2006">
          <mc:Choice Requires="x14">
            <control shapeId="35867" r:id="rId29" name="Check Box 27">
              <controlPr defaultSize="0" autoFill="0" autoLine="0" autoPict="0">
                <anchor moveWithCells="1">
                  <from>
                    <xdr:col>4</xdr:col>
                    <xdr:colOff>400050</xdr:colOff>
                    <xdr:row>28</xdr:row>
                    <xdr:rowOff>0</xdr:rowOff>
                  </from>
                  <to>
                    <xdr:col>5</xdr:col>
                    <xdr:colOff>0</xdr:colOff>
                    <xdr:row>29</xdr:row>
                    <xdr:rowOff>9525</xdr:rowOff>
                  </to>
                </anchor>
              </controlPr>
            </control>
          </mc:Choice>
        </mc:AlternateContent>
        <mc:AlternateContent xmlns:mc="http://schemas.openxmlformats.org/markup-compatibility/2006">
          <mc:Choice Requires="x14">
            <control shapeId="35868" r:id="rId30" name="Check Box 28">
              <controlPr defaultSize="0" autoFill="0" autoLine="0" autoPict="0">
                <anchor moveWithCells="1">
                  <from>
                    <xdr:col>2</xdr:col>
                    <xdr:colOff>400050</xdr:colOff>
                    <xdr:row>28</xdr:row>
                    <xdr:rowOff>0</xdr:rowOff>
                  </from>
                  <to>
                    <xdr:col>3</xdr:col>
                    <xdr:colOff>0</xdr:colOff>
                    <xdr:row>29</xdr:row>
                    <xdr:rowOff>9525</xdr:rowOff>
                  </to>
                </anchor>
              </controlPr>
            </control>
          </mc:Choice>
        </mc:AlternateContent>
        <mc:AlternateContent xmlns:mc="http://schemas.openxmlformats.org/markup-compatibility/2006">
          <mc:Choice Requires="x14">
            <control shapeId="35869" r:id="rId31" name="Check Box 29">
              <controlPr defaultSize="0" autoFill="0" autoLine="0" autoPict="0">
                <anchor moveWithCells="1">
                  <from>
                    <xdr:col>4</xdr:col>
                    <xdr:colOff>400050</xdr:colOff>
                    <xdr:row>31</xdr:row>
                    <xdr:rowOff>0</xdr:rowOff>
                  </from>
                  <to>
                    <xdr:col>5</xdr:col>
                    <xdr:colOff>0</xdr:colOff>
                    <xdr:row>32</xdr:row>
                    <xdr:rowOff>9525</xdr:rowOff>
                  </to>
                </anchor>
              </controlPr>
            </control>
          </mc:Choice>
        </mc:AlternateContent>
        <mc:AlternateContent xmlns:mc="http://schemas.openxmlformats.org/markup-compatibility/2006">
          <mc:Choice Requires="x14">
            <control shapeId="35870" r:id="rId32" name="Check Box 30">
              <controlPr defaultSize="0" autoFill="0" autoLine="0" autoPict="0">
                <anchor moveWithCells="1">
                  <from>
                    <xdr:col>2</xdr:col>
                    <xdr:colOff>400050</xdr:colOff>
                    <xdr:row>31</xdr:row>
                    <xdr:rowOff>0</xdr:rowOff>
                  </from>
                  <to>
                    <xdr:col>3</xdr:col>
                    <xdr:colOff>0</xdr:colOff>
                    <xdr:row>32</xdr:row>
                    <xdr:rowOff>9525</xdr:rowOff>
                  </to>
                </anchor>
              </controlPr>
            </control>
          </mc:Choice>
        </mc:AlternateContent>
        <mc:AlternateContent xmlns:mc="http://schemas.openxmlformats.org/markup-compatibility/2006">
          <mc:Choice Requires="x14">
            <control shapeId="35871" r:id="rId33" name="Check Box 31">
              <controlPr defaultSize="0" autoFill="0" autoLine="0" autoPict="0">
                <anchor moveWithCells="1">
                  <from>
                    <xdr:col>4</xdr:col>
                    <xdr:colOff>400050</xdr:colOff>
                    <xdr:row>25</xdr:row>
                    <xdr:rowOff>0</xdr:rowOff>
                  </from>
                  <to>
                    <xdr:col>5</xdr:col>
                    <xdr:colOff>0</xdr:colOff>
                    <xdr:row>26</xdr:row>
                    <xdr:rowOff>9525</xdr:rowOff>
                  </to>
                </anchor>
              </controlPr>
            </control>
          </mc:Choice>
        </mc:AlternateContent>
        <mc:AlternateContent xmlns:mc="http://schemas.openxmlformats.org/markup-compatibility/2006">
          <mc:Choice Requires="x14">
            <control shapeId="35872" r:id="rId34" name="Check Box 32">
              <controlPr defaultSize="0" autoFill="0" autoLine="0" autoPict="0">
                <anchor moveWithCells="1">
                  <from>
                    <xdr:col>2</xdr:col>
                    <xdr:colOff>400050</xdr:colOff>
                    <xdr:row>25</xdr:row>
                    <xdr:rowOff>0</xdr:rowOff>
                  </from>
                  <to>
                    <xdr:col>3</xdr:col>
                    <xdr:colOff>0</xdr:colOff>
                    <xdr:row>26</xdr:row>
                    <xdr:rowOff>9525</xdr:rowOff>
                  </to>
                </anchor>
              </controlPr>
            </control>
          </mc:Choice>
        </mc:AlternateContent>
        <mc:AlternateContent xmlns:mc="http://schemas.openxmlformats.org/markup-compatibility/2006">
          <mc:Choice Requires="x14">
            <control shapeId="35873" r:id="rId35" name="Check Box 33">
              <controlPr defaultSize="0" autoFill="0" autoLine="0" autoPict="0">
                <anchor moveWithCells="1">
                  <from>
                    <xdr:col>4</xdr:col>
                    <xdr:colOff>400050</xdr:colOff>
                    <xdr:row>39</xdr:row>
                    <xdr:rowOff>0</xdr:rowOff>
                  </from>
                  <to>
                    <xdr:col>5</xdr:col>
                    <xdr:colOff>0</xdr:colOff>
                    <xdr:row>40</xdr:row>
                    <xdr:rowOff>9525</xdr:rowOff>
                  </to>
                </anchor>
              </controlPr>
            </control>
          </mc:Choice>
        </mc:AlternateContent>
        <mc:AlternateContent xmlns:mc="http://schemas.openxmlformats.org/markup-compatibility/2006">
          <mc:Choice Requires="x14">
            <control shapeId="35874" r:id="rId36" name="Check Box 34">
              <controlPr defaultSize="0" autoFill="0" autoLine="0" autoPict="0">
                <anchor moveWithCells="1">
                  <from>
                    <xdr:col>2</xdr:col>
                    <xdr:colOff>400050</xdr:colOff>
                    <xdr:row>39</xdr:row>
                    <xdr:rowOff>0</xdr:rowOff>
                  </from>
                  <to>
                    <xdr:col>3</xdr:col>
                    <xdr:colOff>0</xdr:colOff>
                    <xdr:row>40</xdr:row>
                    <xdr:rowOff>9525</xdr:rowOff>
                  </to>
                </anchor>
              </controlPr>
            </control>
          </mc:Choice>
        </mc:AlternateContent>
        <mc:AlternateContent xmlns:mc="http://schemas.openxmlformats.org/markup-compatibility/2006">
          <mc:Choice Requires="x14">
            <control shapeId="35875" r:id="rId37" name="Check Box 35">
              <controlPr defaultSize="0" autoFill="0" autoLine="0" autoPict="0">
                <anchor moveWithCells="1">
                  <from>
                    <xdr:col>4</xdr:col>
                    <xdr:colOff>400050</xdr:colOff>
                    <xdr:row>42</xdr:row>
                    <xdr:rowOff>0</xdr:rowOff>
                  </from>
                  <to>
                    <xdr:col>5</xdr:col>
                    <xdr:colOff>0</xdr:colOff>
                    <xdr:row>43</xdr:row>
                    <xdr:rowOff>9525</xdr:rowOff>
                  </to>
                </anchor>
              </controlPr>
            </control>
          </mc:Choice>
        </mc:AlternateContent>
        <mc:AlternateContent xmlns:mc="http://schemas.openxmlformats.org/markup-compatibility/2006">
          <mc:Choice Requires="x14">
            <control shapeId="35876" r:id="rId38" name="Check Box 36">
              <controlPr defaultSize="0" autoFill="0" autoLine="0" autoPict="0">
                <anchor moveWithCells="1">
                  <from>
                    <xdr:col>2</xdr:col>
                    <xdr:colOff>400050</xdr:colOff>
                    <xdr:row>42</xdr:row>
                    <xdr:rowOff>0</xdr:rowOff>
                  </from>
                  <to>
                    <xdr:col>3</xdr:col>
                    <xdr:colOff>0</xdr:colOff>
                    <xdr:row>43</xdr:row>
                    <xdr:rowOff>9525</xdr:rowOff>
                  </to>
                </anchor>
              </controlPr>
            </control>
          </mc:Choice>
        </mc:AlternateContent>
        <mc:AlternateContent xmlns:mc="http://schemas.openxmlformats.org/markup-compatibility/2006">
          <mc:Choice Requires="x14">
            <control shapeId="35877" r:id="rId39" name="Check Box 37">
              <controlPr defaultSize="0" autoFill="0" autoLine="0" autoPict="0">
                <anchor moveWithCells="1">
                  <from>
                    <xdr:col>4</xdr:col>
                    <xdr:colOff>400050</xdr:colOff>
                    <xdr:row>45</xdr:row>
                    <xdr:rowOff>0</xdr:rowOff>
                  </from>
                  <to>
                    <xdr:col>5</xdr:col>
                    <xdr:colOff>0</xdr:colOff>
                    <xdr:row>46</xdr:row>
                    <xdr:rowOff>9525</xdr:rowOff>
                  </to>
                </anchor>
              </controlPr>
            </control>
          </mc:Choice>
        </mc:AlternateContent>
        <mc:AlternateContent xmlns:mc="http://schemas.openxmlformats.org/markup-compatibility/2006">
          <mc:Choice Requires="x14">
            <control shapeId="35878" r:id="rId40" name="Check Box 38">
              <controlPr defaultSize="0" autoFill="0" autoLine="0" autoPict="0">
                <anchor moveWithCells="1">
                  <from>
                    <xdr:col>2</xdr:col>
                    <xdr:colOff>400050</xdr:colOff>
                    <xdr:row>45</xdr:row>
                    <xdr:rowOff>0</xdr:rowOff>
                  </from>
                  <to>
                    <xdr:col>3</xdr:col>
                    <xdr:colOff>0</xdr:colOff>
                    <xdr:row>46</xdr:row>
                    <xdr:rowOff>9525</xdr:rowOff>
                  </to>
                </anchor>
              </controlPr>
            </control>
          </mc:Choice>
        </mc:AlternateContent>
        <mc:AlternateContent xmlns:mc="http://schemas.openxmlformats.org/markup-compatibility/2006">
          <mc:Choice Requires="x14">
            <control shapeId="35879" r:id="rId41" name="Check Box 39">
              <controlPr defaultSize="0" autoFill="0" autoLine="0" autoPict="0">
                <anchor moveWithCells="1">
                  <from>
                    <xdr:col>4</xdr:col>
                    <xdr:colOff>400050</xdr:colOff>
                    <xdr:row>48</xdr:row>
                    <xdr:rowOff>0</xdr:rowOff>
                  </from>
                  <to>
                    <xdr:col>5</xdr:col>
                    <xdr:colOff>0</xdr:colOff>
                    <xdr:row>49</xdr:row>
                    <xdr:rowOff>9525</xdr:rowOff>
                  </to>
                </anchor>
              </controlPr>
            </control>
          </mc:Choice>
        </mc:AlternateContent>
        <mc:AlternateContent xmlns:mc="http://schemas.openxmlformats.org/markup-compatibility/2006">
          <mc:Choice Requires="x14">
            <control shapeId="35880" r:id="rId42" name="Check Box 40">
              <controlPr defaultSize="0" autoFill="0" autoLine="0" autoPict="0">
                <anchor moveWithCells="1">
                  <from>
                    <xdr:col>2</xdr:col>
                    <xdr:colOff>400050</xdr:colOff>
                    <xdr:row>48</xdr:row>
                    <xdr:rowOff>0</xdr:rowOff>
                  </from>
                  <to>
                    <xdr:col>3</xdr:col>
                    <xdr:colOff>0</xdr:colOff>
                    <xdr:row>49</xdr:row>
                    <xdr:rowOff>9525</xdr:rowOff>
                  </to>
                </anchor>
              </controlPr>
            </control>
          </mc:Choice>
        </mc:AlternateContent>
        <mc:AlternateContent xmlns:mc="http://schemas.openxmlformats.org/markup-compatibility/2006">
          <mc:Choice Requires="x14">
            <control shapeId="35881" r:id="rId43" name="Check Box 41">
              <controlPr defaultSize="0" autoFill="0" autoLine="0" autoPict="0">
                <anchor moveWithCells="1">
                  <from>
                    <xdr:col>4</xdr:col>
                    <xdr:colOff>400050</xdr:colOff>
                    <xdr:row>51</xdr:row>
                    <xdr:rowOff>0</xdr:rowOff>
                  </from>
                  <to>
                    <xdr:col>5</xdr:col>
                    <xdr:colOff>0</xdr:colOff>
                    <xdr:row>52</xdr:row>
                    <xdr:rowOff>9525</xdr:rowOff>
                  </to>
                </anchor>
              </controlPr>
            </control>
          </mc:Choice>
        </mc:AlternateContent>
        <mc:AlternateContent xmlns:mc="http://schemas.openxmlformats.org/markup-compatibility/2006">
          <mc:Choice Requires="x14">
            <control shapeId="35882" r:id="rId44" name="Check Box 42">
              <controlPr defaultSize="0" autoFill="0" autoLine="0" autoPict="0">
                <anchor moveWithCells="1">
                  <from>
                    <xdr:col>2</xdr:col>
                    <xdr:colOff>400050</xdr:colOff>
                    <xdr:row>51</xdr:row>
                    <xdr:rowOff>0</xdr:rowOff>
                  </from>
                  <to>
                    <xdr:col>3</xdr:col>
                    <xdr:colOff>0</xdr:colOff>
                    <xdr:row>52</xdr:row>
                    <xdr:rowOff>9525</xdr:rowOff>
                  </to>
                </anchor>
              </controlPr>
            </control>
          </mc:Choice>
        </mc:AlternateContent>
        <mc:AlternateContent xmlns:mc="http://schemas.openxmlformats.org/markup-compatibility/2006">
          <mc:Choice Requires="x14">
            <control shapeId="35883" r:id="rId45" name="Check Box 43">
              <controlPr defaultSize="0" autoFill="0" autoLine="0" autoPict="0">
                <anchor moveWithCells="1">
                  <from>
                    <xdr:col>4</xdr:col>
                    <xdr:colOff>400050</xdr:colOff>
                    <xdr:row>54</xdr:row>
                    <xdr:rowOff>0</xdr:rowOff>
                  </from>
                  <to>
                    <xdr:col>5</xdr:col>
                    <xdr:colOff>0</xdr:colOff>
                    <xdr:row>55</xdr:row>
                    <xdr:rowOff>9525</xdr:rowOff>
                  </to>
                </anchor>
              </controlPr>
            </control>
          </mc:Choice>
        </mc:AlternateContent>
        <mc:AlternateContent xmlns:mc="http://schemas.openxmlformats.org/markup-compatibility/2006">
          <mc:Choice Requires="x14">
            <control shapeId="35884" r:id="rId46" name="Check Box 44">
              <controlPr defaultSize="0" autoFill="0" autoLine="0" autoPict="0">
                <anchor moveWithCells="1">
                  <from>
                    <xdr:col>2</xdr:col>
                    <xdr:colOff>400050</xdr:colOff>
                    <xdr:row>54</xdr:row>
                    <xdr:rowOff>0</xdr:rowOff>
                  </from>
                  <to>
                    <xdr:col>3</xdr:col>
                    <xdr:colOff>0</xdr:colOff>
                    <xdr:row>55</xdr:row>
                    <xdr:rowOff>9525</xdr:rowOff>
                  </to>
                </anchor>
              </controlPr>
            </control>
          </mc:Choice>
        </mc:AlternateContent>
        <mc:AlternateContent xmlns:mc="http://schemas.openxmlformats.org/markup-compatibility/2006">
          <mc:Choice Requires="x14">
            <control shapeId="35885" r:id="rId47" name="Check Box 45">
              <controlPr defaultSize="0" autoFill="0" autoLine="0" autoPict="0">
                <anchor moveWithCells="1">
                  <from>
                    <xdr:col>9</xdr:col>
                    <xdr:colOff>400050</xdr:colOff>
                    <xdr:row>12</xdr:row>
                    <xdr:rowOff>0</xdr:rowOff>
                  </from>
                  <to>
                    <xdr:col>10</xdr:col>
                    <xdr:colOff>0</xdr:colOff>
                    <xdr:row>13</xdr:row>
                    <xdr:rowOff>9525</xdr:rowOff>
                  </to>
                </anchor>
              </controlPr>
            </control>
          </mc:Choice>
        </mc:AlternateContent>
        <mc:AlternateContent xmlns:mc="http://schemas.openxmlformats.org/markup-compatibility/2006">
          <mc:Choice Requires="x14">
            <control shapeId="35886" r:id="rId48" name="Check Box 46">
              <controlPr defaultSize="0" autoFill="0" autoLine="0" autoPict="0">
                <anchor moveWithCells="1">
                  <from>
                    <xdr:col>2</xdr:col>
                    <xdr:colOff>371475</xdr:colOff>
                    <xdr:row>59</xdr:row>
                    <xdr:rowOff>9525</xdr:rowOff>
                  </from>
                  <to>
                    <xdr:col>2</xdr:col>
                    <xdr:colOff>581025</xdr:colOff>
                    <xdr:row>60</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73FA1-2BED-4004-B1F7-F7392AE7AE7F}">
  <sheetPr>
    <tabColor rgb="FFCCFFFF"/>
  </sheetPr>
  <dimension ref="A1:F41"/>
  <sheetViews>
    <sheetView zoomScaleNormal="100" workbookViewId="0">
      <selection activeCell="M16" sqref="M16"/>
    </sheetView>
  </sheetViews>
  <sheetFormatPr defaultRowHeight="15" x14ac:dyDescent="0.25"/>
  <cols>
    <col min="1" max="1" width="30.85546875" style="492" customWidth="1"/>
    <col min="2" max="2" width="15.140625" style="492" customWidth="1"/>
    <col min="3" max="3" width="23.7109375" style="492" customWidth="1"/>
    <col min="4" max="6" width="12.7109375" style="492" customWidth="1"/>
    <col min="7" max="16384" width="9.140625" style="492"/>
  </cols>
  <sheetData>
    <row r="1" spans="1:6" x14ac:dyDescent="0.25">
      <c r="A1" s="843" t="s">
        <v>539</v>
      </c>
      <c r="B1" s="843"/>
      <c r="C1" s="843"/>
      <c r="D1" s="843"/>
      <c r="E1" s="843"/>
      <c r="F1" s="843"/>
    </row>
    <row r="2" spans="1:6" x14ac:dyDescent="0.25">
      <c r="A2" s="843" t="s">
        <v>540</v>
      </c>
      <c r="B2" s="843"/>
      <c r="C2" s="843"/>
      <c r="D2" s="843"/>
      <c r="E2" s="843"/>
      <c r="F2" s="843"/>
    </row>
    <row r="3" spans="1:6" ht="30" customHeight="1" x14ac:dyDescent="0.25">
      <c r="A3" s="504" t="s">
        <v>4</v>
      </c>
      <c r="B3" s="844">
        <f>'Cost Allocation Instructions'!J4</f>
        <v>0</v>
      </c>
      <c r="C3" s="844"/>
    </row>
    <row r="5" spans="1:6" ht="15.75" x14ac:dyDescent="0.25">
      <c r="A5" s="505" t="s">
        <v>541</v>
      </c>
      <c r="B5" s="845" t="s">
        <v>26</v>
      </c>
      <c r="C5" s="506" t="s">
        <v>542</v>
      </c>
      <c r="D5" s="846" t="s">
        <v>543</v>
      </c>
      <c r="E5" s="846" t="s">
        <v>544</v>
      </c>
      <c r="F5" s="846" t="s">
        <v>545</v>
      </c>
    </row>
    <row r="6" spans="1:6" ht="15.75" x14ac:dyDescent="0.25">
      <c r="A6" s="505" t="s">
        <v>546</v>
      </c>
      <c r="B6" s="845"/>
      <c r="C6" s="507" t="s">
        <v>547</v>
      </c>
      <c r="D6" s="846"/>
      <c r="E6" s="846"/>
      <c r="F6" s="846"/>
    </row>
    <row r="7" spans="1:6" ht="15.75" x14ac:dyDescent="0.25">
      <c r="A7" s="508" t="s">
        <v>339</v>
      </c>
      <c r="B7" s="509">
        <f>'DCF-ODV Budget Summary'!I8</f>
        <v>0</v>
      </c>
      <c r="C7" s="510">
        <f>IF(B7&lt;1,0,B7/$B$20)</f>
        <v>0</v>
      </c>
      <c r="D7" s="511"/>
      <c r="E7" s="511"/>
      <c r="F7" s="511"/>
    </row>
    <row r="8" spans="1:6" ht="15.75" x14ac:dyDescent="0.25">
      <c r="A8" s="512" t="s">
        <v>340</v>
      </c>
      <c r="B8" s="509">
        <f>'DCF-ODV Budget Summary'!I9</f>
        <v>0</v>
      </c>
      <c r="C8" s="510">
        <f t="shared" ref="C8:C15" si="0">IF(B8&lt;1,0,B8/$B$20)</f>
        <v>0</v>
      </c>
      <c r="D8" s="511"/>
      <c r="E8" s="511"/>
      <c r="F8" s="511"/>
    </row>
    <row r="9" spans="1:6" ht="15.75" x14ac:dyDescent="0.25">
      <c r="A9" s="513" t="s">
        <v>341</v>
      </c>
      <c r="B9" s="509">
        <f>'DCF-ODV Budget Summary'!I10</f>
        <v>0</v>
      </c>
      <c r="C9" s="510">
        <f t="shared" si="0"/>
        <v>0</v>
      </c>
      <c r="D9" s="511"/>
      <c r="E9" s="511"/>
      <c r="F9" s="511"/>
    </row>
    <row r="10" spans="1:6" ht="15.75" x14ac:dyDescent="0.25">
      <c r="A10" s="514" t="s">
        <v>342</v>
      </c>
      <c r="B10" s="509">
        <f>'DCF-ODV Budget Summary'!I12</f>
        <v>0</v>
      </c>
      <c r="C10" s="510">
        <f t="shared" si="0"/>
        <v>0</v>
      </c>
      <c r="D10" s="511"/>
      <c r="E10" s="511"/>
      <c r="F10" s="511"/>
    </row>
    <row r="11" spans="1:6" ht="15.75" x14ac:dyDescent="0.25">
      <c r="A11" s="515" t="s">
        <v>343</v>
      </c>
      <c r="B11" s="509">
        <f>'DCF-ODV Budget Summary'!I12</f>
        <v>0</v>
      </c>
      <c r="C11" s="510">
        <f t="shared" si="0"/>
        <v>0</v>
      </c>
      <c r="D11" s="511"/>
      <c r="E11" s="511"/>
      <c r="F11" s="511"/>
    </row>
    <row r="12" spans="1:6" ht="15.75" x14ac:dyDescent="0.25">
      <c r="A12" s="516" t="s">
        <v>344</v>
      </c>
      <c r="B12" s="509">
        <f>'DCF-ODV Budget Summary'!I13</f>
        <v>0</v>
      </c>
      <c r="C12" s="510">
        <f t="shared" si="0"/>
        <v>0</v>
      </c>
      <c r="D12" s="511"/>
      <c r="E12" s="511"/>
      <c r="F12" s="511"/>
    </row>
    <row r="13" spans="1:6" ht="15.75" x14ac:dyDescent="0.25">
      <c r="A13" s="508" t="s">
        <v>345</v>
      </c>
      <c r="B13" s="509">
        <f>'DCF-ODV Budget Summary'!I14</f>
        <v>0</v>
      </c>
      <c r="C13" s="510">
        <f t="shared" si="0"/>
        <v>0</v>
      </c>
      <c r="D13" s="511"/>
      <c r="E13" s="511"/>
      <c r="F13" s="511"/>
    </row>
    <row r="14" spans="1:6" ht="15.75" x14ac:dyDescent="0.25">
      <c r="A14" s="517" t="s">
        <v>346</v>
      </c>
      <c r="B14" s="509">
        <f>'DCF-ODV Budget Summary'!I15</f>
        <v>0</v>
      </c>
      <c r="C14" s="510">
        <f t="shared" si="0"/>
        <v>0</v>
      </c>
      <c r="D14" s="511"/>
      <c r="E14" s="511"/>
      <c r="F14" s="511"/>
    </row>
    <row r="15" spans="1:6" ht="15.75" x14ac:dyDescent="0.25">
      <c r="A15" s="518" t="s">
        <v>347</v>
      </c>
      <c r="B15" s="509">
        <f>'DCF-ODV Budget Summary'!I16</f>
        <v>0</v>
      </c>
      <c r="C15" s="510">
        <f t="shared" si="0"/>
        <v>0</v>
      </c>
      <c r="D15" s="511"/>
      <c r="E15" s="511"/>
      <c r="F15" s="511"/>
    </row>
    <row r="16" spans="1:6" ht="15.75" x14ac:dyDescent="0.25">
      <c r="A16" s="511"/>
      <c r="B16" s="519"/>
      <c r="C16" s="520"/>
      <c r="D16" s="511"/>
      <c r="E16" s="511"/>
      <c r="F16" s="511"/>
    </row>
    <row r="17" spans="1:6" ht="15.75" x14ac:dyDescent="0.25">
      <c r="A17" s="511"/>
      <c r="B17" s="519"/>
      <c r="C17" s="520"/>
      <c r="D17" s="511"/>
      <c r="E17" s="511"/>
      <c r="F17" s="511"/>
    </row>
    <row r="18" spans="1:6" ht="15.75" x14ac:dyDescent="0.25">
      <c r="A18" s="511"/>
      <c r="B18" s="519"/>
      <c r="C18" s="520"/>
      <c r="D18" s="511"/>
      <c r="E18" s="511"/>
      <c r="F18" s="511"/>
    </row>
    <row r="19" spans="1:6" ht="15.75" x14ac:dyDescent="0.25">
      <c r="A19" s="511"/>
      <c r="B19" s="519"/>
      <c r="C19" s="520"/>
      <c r="D19" s="511"/>
      <c r="E19" s="511"/>
      <c r="F19" s="511"/>
    </row>
    <row r="20" spans="1:6" ht="15.75" x14ac:dyDescent="0.25">
      <c r="A20" s="521" t="s">
        <v>548</v>
      </c>
      <c r="B20" s="522">
        <f>SUM(B7:B19)</f>
        <v>0</v>
      </c>
      <c r="C20" s="523">
        <f>SUM(C7:C19)</f>
        <v>0</v>
      </c>
      <c r="D20" s="511"/>
      <c r="E20" s="511"/>
      <c r="F20" s="511"/>
    </row>
    <row r="23" spans="1:6" ht="15.75" x14ac:dyDescent="0.25">
      <c r="A23" s="524" t="s">
        <v>549</v>
      </c>
    </row>
    <row r="24" spans="1:6" ht="50.25" customHeight="1" x14ac:dyDescent="0.25">
      <c r="A24" s="841" t="s">
        <v>550</v>
      </c>
      <c r="B24" s="841"/>
      <c r="C24" s="841"/>
      <c r="D24" s="841"/>
      <c r="E24" s="841"/>
      <c r="F24" s="841"/>
    </row>
    <row r="25" spans="1:6" x14ac:dyDescent="0.25">
      <c r="A25" s="525"/>
      <c r="B25" s="525"/>
      <c r="C25" s="525"/>
      <c r="D25" s="525"/>
      <c r="E25" s="525"/>
      <c r="F25" s="525"/>
    </row>
    <row r="26" spans="1:6" x14ac:dyDescent="0.25">
      <c r="A26" s="525"/>
      <c r="B26" s="525"/>
      <c r="C26" s="525"/>
      <c r="D26" s="525"/>
      <c r="E26" s="525"/>
      <c r="F26" s="526"/>
    </row>
    <row r="27" spans="1:6" s="528" customFormat="1" x14ac:dyDescent="0.25">
      <c r="A27" s="527" t="s">
        <v>551</v>
      </c>
      <c r="C27" s="527" t="s">
        <v>552</v>
      </c>
      <c r="D27" s="527"/>
      <c r="F27" s="529" t="s">
        <v>553</v>
      </c>
    </row>
    <row r="31" spans="1:6" ht="31.5" customHeight="1" x14ac:dyDescent="0.25">
      <c r="A31" s="842" t="s">
        <v>554</v>
      </c>
      <c r="B31" s="842"/>
      <c r="C31" s="842"/>
      <c r="D31" s="842"/>
      <c r="E31" s="842"/>
      <c r="F31" s="842"/>
    </row>
    <row r="32" spans="1:6" ht="15.75" x14ac:dyDescent="0.25">
      <c r="A32" s="530"/>
    </row>
    <row r="33" spans="1:6" ht="15.75" x14ac:dyDescent="0.25">
      <c r="A33" s="530"/>
    </row>
    <row r="34" spans="1:6" ht="30.75" customHeight="1" x14ac:dyDescent="0.25">
      <c r="A34" s="840" t="s">
        <v>555</v>
      </c>
      <c r="B34" s="840"/>
      <c r="C34" s="840"/>
      <c r="D34" s="840"/>
      <c r="E34" s="840"/>
      <c r="F34" s="840"/>
    </row>
    <row r="35" spans="1:6" ht="30.75" customHeight="1" x14ac:dyDescent="0.25">
      <c r="A35" s="840" t="s">
        <v>556</v>
      </c>
      <c r="B35" s="840"/>
      <c r="C35" s="840"/>
      <c r="D35" s="840"/>
      <c r="E35" s="840"/>
      <c r="F35" s="840"/>
    </row>
    <row r="36" spans="1:6" ht="30.75" customHeight="1" x14ac:dyDescent="0.25">
      <c r="A36" s="840" t="s">
        <v>557</v>
      </c>
      <c r="B36" s="840"/>
      <c r="C36" s="840"/>
      <c r="D36" s="840"/>
      <c r="E36" s="840"/>
      <c r="F36" s="840"/>
    </row>
    <row r="37" spans="1:6" ht="30.75" customHeight="1" x14ac:dyDescent="0.25">
      <c r="A37" s="840" t="s">
        <v>558</v>
      </c>
      <c r="B37" s="840"/>
      <c r="C37" s="840"/>
      <c r="D37" s="840"/>
      <c r="E37" s="840"/>
      <c r="F37" s="840"/>
    </row>
    <row r="38" spans="1:6" ht="30.75" customHeight="1" x14ac:dyDescent="0.25">
      <c r="A38" s="840" t="s">
        <v>559</v>
      </c>
      <c r="B38" s="840"/>
      <c r="C38" s="840"/>
      <c r="D38" s="840"/>
      <c r="E38" s="840"/>
      <c r="F38" s="840"/>
    </row>
    <row r="39" spans="1:6" ht="30.75" customHeight="1" x14ac:dyDescent="0.25">
      <c r="A39" s="840" t="s">
        <v>560</v>
      </c>
      <c r="B39" s="840"/>
      <c r="C39" s="840"/>
      <c r="D39" s="840"/>
      <c r="E39" s="840"/>
      <c r="F39" s="840"/>
    </row>
    <row r="40" spans="1:6" ht="30.75" customHeight="1" x14ac:dyDescent="0.25">
      <c r="A40" s="840" t="s">
        <v>561</v>
      </c>
      <c r="B40" s="840"/>
      <c r="C40" s="840"/>
      <c r="D40" s="840"/>
      <c r="E40" s="840"/>
      <c r="F40" s="840"/>
    </row>
    <row r="41" spans="1:6" ht="30.75" customHeight="1" x14ac:dyDescent="0.25">
      <c r="A41" s="840" t="s">
        <v>562</v>
      </c>
      <c r="B41" s="840"/>
      <c r="C41" s="840"/>
      <c r="D41" s="840"/>
      <c r="E41" s="840"/>
      <c r="F41" s="840"/>
    </row>
  </sheetData>
  <mergeCells count="17">
    <mergeCell ref="A1:F1"/>
    <mergeCell ref="A2:F2"/>
    <mergeCell ref="B3:C3"/>
    <mergeCell ref="B5:B6"/>
    <mergeCell ref="D5:D6"/>
    <mergeCell ref="E5:E6"/>
    <mergeCell ref="F5:F6"/>
    <mergeCell ref="A38:F38"/>
    <mergeCell ref="A39:F39"/>
    <mergeCell ref="A40:F40"/>
    <mergeCell ref="A41:F41"/>
    <mergeCell ref="A24:F24"/>
    <mergeCell ref="A31:F31"/>
    <mergeCell ref="A34:F34"/>
    <mergeCell ref="A35:F35"/>
    <mergeCell ref="A36:F36"/>
    <mergeCell ref="A37:F37"/>
  </mergeCells>
  <pageMargins left="0.7" right="0.7" top="0.75" bottom="0.75" header="0.3" footer="0.3"/>
  <pageSetup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3</xdr:col>
                    <xdr:colOff>295275</xdr:colOff>
                    <xdr:row>5</xdr:row>
                    <xdr:rowOff>190500</xdr:rowOff>
                  </from>
                  <to>
                    <xdr:col>4</xdr:col>
                    <xdr:colOff>247650</xdr:colOff>
                    <xdr:row>7</xdr:row>
                    <xdr:rowOff>0</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3</xdr:col>
                    <xdr:colOff>295275</xdr:colOff>
                    <xdr:row>6</xdr:row>
                    <xdr:rowOff>190500</xdr:rowOff>
                  </from>
                  <to>
                    <xdr:col>4</xdr:col>
                    <xdr:colOff>247650</xdr:colOff>
                    <xdr:row>8</xdr:row>
                    <xdr:rowOff>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3</xdr:col>
                    <xdr:colOff>295275</xdr:colOff>
                    <xdr:row>7</xdr:row>
                    <xdr:rowOff>190500</xdr:rowOff>
                  </from>
                  <to>
                    <xdr:col>4</xdr:col>
                    <xdr:colOff>247650</xdr:colOff>
                    <xdr:row>9</xdr:row>
                    <xdr:rowOff>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3</xdr:col>
                    <xdr:colOff>295275</xdr:colOff>
                    <xdr:row>8</xdr:row>
                    <xdr:rowOff>190500</xdr:rowOff>
                  </from>
                  <to>
                    <xdr:col>4</xdr:col>
                    <xdr:colOff>247650</xdr:colOff>
                    <xdr:row>10</xdr:row>
                    <xdr:rowOff>0</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3</xdr:col>
                    <xdr:colOff>295275</xdr:colOff>
                    <xdr:row>8</xdr:row>
                    <xdr:rowOff>190500</xdr:rowOff>
                  </from>
                  <to>
                    <xdr:col>4</xdr:col>
                    <xdr:colOff>247650</xdr:colOff>
                    <xdr:row>10</xdr:row>
                    <xdr:rowOff>0</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3</xdr:col>
                    <xdr:colOff>295275</xdr:colOff>
                    <xdr:row>9</xdr:row>
                    <xdr:rowOff>190500</xdr:rowOff>
                  </from>
                  <to>
                    <xdr:col>4</xdr:col>
                    <xdr:colOff>247650</xdr:colOff>
                    <xdr:row>11</xdr:row>
                    <xdr:rowOff>0</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3</xdr:col>
                    <xdr:colOff>295275</xdr:colOff>
                    <xdr:row>9</xdr:row>
                    <xdr:rowOff>190500</xdr:rowOff>
                  </from>
                  <to>
                    <xdr:col>4</xdr:col>
                    <xdr:colOff>247650</xdr:colOff>
                    <xdr:row>11</xdr:row>
                    <xdr:rowOff>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3</xdr:col>
                    <xdr:colOff>295275</xdr:colOff>
                    <xdr:row>10</xdr:row>
                    <xdr:rowOff>190500</xdr:rowOff>
                  </from>
                  <to>
                    <xdr:col>4</xdr:col>
                    <xdr:colOff>247650</xdr:colOff>
                    <xdr:row>12</xdr:row>
                    <xdr:rowOff>0</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3</xdr:col>
                    <xdr:colOff>295275</xdr:colOff>
                    <xdr:row>10</xdr:row>
                    <xdr:rowOff>190500</xdr:rowOff>
                  </from>
                  <to>
                    <xdr:col>4</xdr:col>
                    <xdr:colOff>247650</xdr:colOff>
                    <xdr:row>12</xdr:row>
                    <xdr:rowOff>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3</xdr:col>
                    <xdr:colOff>295275</xdr:colOff>
                    <xdr:row>11</xdr:row>
                    <xdr:rowOff>190500</xdr:rowOff>
                  </from>
                  <to>
                    <xdr:col>4</xdr:col>
                    <xdr:colOff>247650</xdr:colOff>
                    <xdr:row>13</xdr:row>
                    <xdr:rowOff>0</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3</xdr:col>
                    <xdr:colOff>295275</xdr:colOff>
                    <xdr:row>11</xdr:row>
                    <xdr:rowOff>190500</xdr:rowOff>
                  </from>
                  <to>
                    <xdr:col>4</xdr:col>
                    <xdr:colOff>247650</xdr:colOff>
                    <xdr:row>13</xdr:row>
                    <xdr:rowOff>0</xdr:rowOff>
                  </to>
                </anchor>
              </controlPr>
            </control>
          </mc:Choice>
        </mc:AlternateContent>
        <mc:AlternateContent xmlns:mc="http://schemas.openxmlformats.org/markup-compatibility/2006">
          <mc:Choice Requires="x14">
            <control shapeId="46092" r:id="rId15" name="Check Box 12">
              <controlPr defaultSize="0" autoFill="0" autoLine="0" autoPict="0">
                <anchor moveWithCells="1">
                  <from>
                    <xdr:col>3</xdr:col>
                    <xdr:colOff>295275</xdr:colOff>
                    <xdr:row>12</xdr:row>
                    <xdr:rowOff>190500</xdr:rowOff>
                  </from>
                  <to>
                    <xdr:col>4</xdr:col>
                    <xdr:colOff>247650</xdr:colOff>
                    <xdr:row>14</xdr:row>
                    <xdr:rowOff>0</xdr:rowOff>
                  </to>
                </anchor>
              </controlPr>
            </control>
          </mc:Choice>
        </mc:AlternateContent>
        <mc:AlternateContent xmlns:mc="http://schemas.openxmlformats.org/markup-compatibility/2006">
          <mc:Choice Requires="x14">
            <control shapeId="46093" r:id="rId16" name="Check Box 13">
              <controlPr defaultSize="0" autoFill="0" autoLine="0" autoPict="0">
                <anchor moveWithCells="1">
                  <from>
                    <xdr:col>3</xdr:col>
                    <xdr:colOff>295275</xdr:colOff>
                    <xdr:row>12</xdr:row>
                    <xdr:rowOff>190500</xdr:rowOff>
                  </from>
                  <to>
                    <xdr:col>4</xdr:col>
                    <xdr:colOff>247650</xdr:colOff>
                    <xdr:row>14</xdr:row>
                    <xdr:rowOff>0</xdr:rowOff>
                  </to>
                </anchor>
              </controlPr>
            </control>
          </mc:Choice>
        </mc:AlternateContent>
        <mc:AlternateContent xmlns:mc="http://schemas.openxmlformats.org/markup-compatibility/2006">
          <mc:Choice Requires="x14">
            <control shapeId="46094" r:id="rId17" name="Check Box 14">
              <controlPr defaultSize="0" autoFill="0" autoLine="0" autoPict="0">
                <anchor moveWithCells="1">
                  <from>
                    <xdr:col>3</xdr:col>
                    <xdr:colOff>295275</xdr:colOff>
                    <xdr:row>13</xdr:row>
                    <xdr:rowOff>190500</xdr:rowOff>
                  </from>
                  <to>
                    <xdr:col>4</xdr:col>
                    <xdr:colOff>247650</xdr:colOff>
                    <xdr:row>15</xdr:row>
                    <xdr:rowOff>0</xdr:rowOff>
                  </to>
                </anchor>
              </controlPr>
            </control>
          </mc:Choice>
        </mc:AlternateContent>
        <mc:AlternateContent xmlns:mc="http://schemas.openxmlformats.org/markup-compatibility/2006">
          <mc:Choice Requires="x14">
            <control shapeId="46095" r:id="rId18" name="Check Box 15">
              <controlPr defaultSize="0" autoFill="0" autoLine="0" autoPict="0">
                <anchor moveWithCells="1">
                  <from>
                    <xdr:col>3</xdr:col>
                    <xdr:colOff>295275</xdr:colOff>
                    <xdr:row>13</xdr:row>
                    <xdr:rowOff>190500</xdr:rowOff>
                  </from>
                  <to>
                    <xdr:col>4</xdr:col>
                    <xdr:colOff>247650</xdr:colOff>
                    <xdr:row>15</xdr:row>
                    <xdr:rowOff>0</xdr:rowOff>
                  </to>
                </anchor>
              </controlPr>
            </control>
          </mc:Choice>
        </mc:AlternateContent>
        <mc:AlternateContent xmlns:mc="http://schemas.openxmlformats.org/markup-compatibility/2006">
          <mc:Choice Requires="x14">
            <control shapeId="46097" r:id="rId19" name="Check Box 17">
              <controlPr defaultSize="0" autoFill="0" autoLine="0" autoPict="0">
                <anchor moveWithCells="1">
                  <from>
                    <xdr:col>4</xdr:col>
                    <xdr:colOff>295275</xdr:colOff>
                    <xdr:row>5</xdr:row>
                    <xdr:rowOff>190500</xdr:rowOff>
                  </from>
                  <to>
                    <xdr:col>5</xdr:col>
                    <xdr:colOff>247650</xdr:colOff>
                    <xdr:row>7</xdr:row>
                    <xdr:rowOff>0</xdr:rowOff>
                  </to>
                </anchor>
              </controlPr>
            </control>
          </mc:Choice>
        </mc:AlternateContent>
        <mc:AlternateContent xmlns:mc="http://schemas.openxmlformats.org/markup-compatibility/2006">
          <mc:Choice Requires="x14">
            <control shapeId="46098" r:id="rId20" name="Check Box 18">
              <controlPr defaultSize="0" autoFill="0" autoLine="0" autoPict="0">
                <anchor moveWithCells="1">
                  <from>
                    <xdr:col>4</xdr:col>
                    <xdr:colOff>295275</xdr:colOff>
                    <xdr:row>6</xdr:row>
                    <xdr:rowOff>190500</xdr:rowOff>
                  </from>
                  <to>
                    <xdr:col>5</xdr:col>
                    <xdr:colOff>247650</xdr:colOff>
                    <xdr:row>8</xdr:row>
                    <xdr:rowOff>0</xdr:rowOff>
                  </to>
                </anchor>
              </controlPr>
            </control>
          </mc:Choice>
        </mc:AlternateContent>
        <mc:AlternateContent xmlns:mc="http://schemas.openxmlformats.org/markup-compatibility/2006">
          <mc:Choice Requires="x14">
            <control shapeId="46099" r:id="rId21" name="Check Box 19">
              <controlPr defaultSize="0" autoFill="0" autoLine="0" autoPict="0">
                <anchor moveWithCells="1">
                  <from>
                    <xdr:col>4</xdr:col>
                    <xdr:colOff>295275</xdr:colOff>
                    <xdr:row>6</xdr:row>
                    <xdr:rowOff>190500</xdr:rowOff>
                  </from>
                  <to>
                    <xdr:col>5</xdr:col>
                    <xdr:colOff>247650</xdr:colOff>
                    <xdr:row>8</xdr:row>
                    <xdr:rowOff>0</xdr:rowOff>
                  </to>
                </anchor>
              </controlPr>
            </control>
          </mc:Choice>
        </mc:AlternateContent>
        <mc:AlternateContent xmlns:mc="http://schemas.openxmlformats.org/markup-compatibility/2006">
          <mc:Choice Requires="x14">
            <control shapeId="46100" r:id="rId22" name="Check Box 20">
              <controlPr defaultSize="0" autoFill="0" autoLine="0" autoPict="0">
                <anchor moveWithCells="1">
                  <from>
                    <xdr:col>4</xdr:col>
                    <xdr:colOff>295275</xdr:colOff>
                    <xdr:row>7</xdr:row>
                    <xdr:rowOff>190500</xdr:rowOff>
                  </from>
                  <to>
                    <xdr:col>5</xdr:col>
                    <xdr:colOff>247650</xdr:colOff>
                    <xdr:row>9</xdr:row>
                    <xdr:rowOff>0</xdr:rowOff>
                  </to>
                </anchor>
              </controlPr>
            </control>
          </mc:Choice>
        </mc:AlternateContent>
        <mc:AlternateContent xmlns:mc="http://schemas.openxmlformats.org/markup-compatibility/2006">
          <mc:Choice Requires="x14">
            <control shapeId="46101" r:id="rId23" name="Check Box 21">
              <controlPr defaultSize="0" autoFill="0" autoLine="0" autoPict="0">
                <anchor moveWithCells="1">
                  <from>
                    <xdr:col>4</xdr:col>
                    <xdr:colOff>295275</xdr:colOff>
                    <xdr:row>7</xdr:row>
                    <xdr:rowOff>190500</xdr:rowOff>
                  </from>
                  <to>
                    <xdr:col>5</xdr:col>
                    <xdr:colOff>247650</xdr:colOff>
                    <xdr:row>9</xdr:row>
                    <xdr:rowOff>0</xdr:rowOff>
                  </to>
                </anchor>
              </controlPr>
            </control>
          </mc:Choice>
        </mc:AlternateContent>
        <mc:AlternateContent xmlns:mc="http://schemas.openxmlformats.org/markup-compatibility/2006">
          <mc:Choice Requires="x14">
            <control shapeId="46102" r:id="rId24" name="Check Box 22">
              <controlPr defaultSize="0" autoFill="0" autoLine="0" autoPict="0">
                <anchor moveWithCells="1">
                  <from>
                    <xdr:col>4</xdr:col>
                    <xdr:colOff>295275</xdr:colOff>
                    <xdr:row>8</xdr:row>
                    <xdr:rowOff>190500</xdr:rowOff>
                  </from>
                  <to>
                    <xdr:col>5</xdr:col>
                    <xdr:colOff>247650</xdr:colOff>
                    <xdr:row>10</xdr:row>
                    <xdr:rowOff>0</xdr:rowOff>
                  </to>
                </anchor>
              </controlPr>
            </control>
          </mc:Choice>
        </mc:AlternateContent>
        <mc:AlternateContent xmlns:mc="http://schemas.openxmlformats.org/markup-compatibility/2006">
          <mc:Choice Requires="x14">
            <control shapeId="46103" r:id="rId25" name="Check Box 23">
              <controlPr defaultSize="0" autoFill="0" autoLine="0" autoPict="0">
                <anchor moveWithCells="1">
                  <from>
                    <xdr:col>4</xdr:col>
                    <xdr:colOff>295275</xdr:colOff>
                    <xdr:row>8</xdr:row>
                    <xdr:rowOff>190500</xdr:rowOff>
                  </from>
                  <to>
                    <xdr:col>5</xdr:col>
                    <xdr:colOff>247650</xdr:colOff>
                    <xdr:row>10</xdr:row>
                    <xdr:rowOff>0</xdr:rowOff>
                  </to>
                </anchor>
              </controlPr>
            </control>
          </mc:Choice>
        </mc:AlternateContent>
        <mc:AlternateContent xmlns:mc="http://schemas.openxmlformats.org/markup-compatibility/2006">
          <mc:Choice Requires="x14">
            <control shapeId="46104" r:id="rId26" name="Check Box 24">
              <controlPr defaultSize="0" autoFill="0" autoLine="0" autoPict="0">
                <anchor moveWithCells="1">
                  <from>
                    <xdr:col>4</xdr:col>
                    <xdr:colOff>295275</xdr:colOff>
                    <xdr:row>9</xdr:row>
                    <xdr:rowOff>190500</xdr:rowOff>
                  </from>
                  <to>
                    <xdr:col>5</xdr:col>
                    <xdr:colOff>247650</xdr:colOff>
                    <xdr:row>11</xdr:row>
                    <xdr:rowOff>0</xdr:rowOff>
                  </to>
                </anchor>
              </controlPr>
            </control>
          </mc:Choice>
        </mc:AlternateContent>
        <mc:AlternateContent xmlns:mc="http://schemas.openxmlformats.org/markup-compatibility/2006">
          <mc:Choice Requires="x14">
            <control shapeId="46105" r:id="rId27" name="Check Box 25">
              <controlPr defaultSize="0" autoFill="0" autoLine="0" autoPict="0">
                <anchor moveWithCells="1">
                  <from>
                    <xdr:col>4</xdr:col>
                    <xdr:colOff>295275</xdr:colOff>
                    <xdr:row>9</xdr:row>
                    <xdr:rowOff>190500</xdr:rowOff>
                  </from>
                  <to>
                    <xdr:col>5</xdr:col>
                    <xdr:colOff>247650</xdr:colOff>
                    <xdr:row>11</xdr:row>
                    <xdr:rowOff>0</xdr:rowOff>
                  </to>
                </anchor>
              </controlPr>
            </control>
          </mc:Choice>
        </mc:AlternateContent>
        <mc:AlternateContent xmlns:mc="http://schemas.openxmlformats.org/markup-compatibility/2006">
          <mc:Choice Requires="x14">
            <control shapeId="46106" r:id="rId28" name="Check Box 26">
              <controlPr defaultSize="0" autoFill="0" autoLine="0" autoPict="0">
                <anchor moveWithCells="1">
                  <from>
                    <xdr:col>4</xdr:col>
                    <xdr:colOff>295275</xdr:colOff>
                    <xdr:row>10</xdr:row>
                    <xdr:rowOff>190500</xdr:rowOff>
                  </from>
                  <to>
                    <xdr:col>5</xdr:col>
                    <xdr:colOff>247650</xdr:colOff>
                    <xdr:row>12</xdr:row>
                    <xdr:rowOff>0</xdr:rowOff>
                  </to>
                </anchor>
              </controlPr>
            </control>
          </mc:Choice>
        </mc:AlternateContent>
        <mc:AlternateContent xmlns:mc="http://schemas.openxmlformats.org/markup-compatibility/2006">
          <mc:Choice Requires="x14">
            <control shapeId="46107" r:id="rId29" name="Check Box 27">
              <controlPr defaultSize="0" autoFill="0" autoLine="0" autoPict="0">
                <anchor moveWithCells="1">
                  <from>
                    <xdr:col>4</xdr:col>
                    <xdr:colOff>295275</xdr:colOff>
                    <xdr:row>10</xdr:row>
                    <xdr:rowOff>190500</xdr:rowOff>
                  </from>
                  <to>
                    <xdr:col>5</xdr:col>
                    <xdr:colOff>247650</xdr:colOff>
                    <xdr:row>12</xdr:row>
                    <xdr:rowOff>0</xdr:rowOff>
                  </to>
                </anchor>
              </controlPr>
            </control>
          </mc:Choice>
        </mc:AlternateContent>
        <mc:AlternateContent xmlns:mc="http://schemas.openxmlformats.org/markup-compatibility/2006">
          <mc:Choice Requires="x14">
            <control shapeId="46108" r:id="rId30" name="Check Box 28">
              <controlPr defaultSize="0" autoFill="0" autoLine="0" autoPict="0">
                <anchor moveWithCells="1">
                  <from>
                    <xdr:col>4</xdr:col>
                    <xdr:colOff>295275</xdr:colOff>
                    <xdr:row>11</xdr:row>
                    <xdr:rowOff>190500</xdr:rowOff>
                  </from>
                  <to>
                    <xdr:col>5</xdr:col>
                    <xdr:colOff>247650</xdr:colOff>
                    <xdr:row>13</xdr:row>
                    <xdr:rowOff>0</xdr:rowOff>
                  </to>
                </anchor>
              </controlPr>
            </control>
          </mc:Choice>
        </mc:AlternateContent>
        <mc:AlternateContent xmlns:mc="http://schemas.openxmlformats.org/markup-compatibility/2006">
          <mc:Choice Requires="x14">
            <control shapeId="46109" r:id="rId31" name="Check Box 29">
              <controlPr defaultSize="0" autoFill="0" autoLine="0" autoPict="0">
                <anchor moveWithCells="1">
                  <from>
                    <xdr:col>4</xdr:col>
                    <xdr:colOff>295275</xdr:colOff>
                    <xdr:row>11</xdr:row>
                    <xdr:rowOff>190500</xdr:rowOff>
                  </from>
                  <to>
                    <xdr:col>5</xdr:col>
                    <xdr:colOff>247650</xdr:colOff>
                    <xdr:row>13</xdr:row>
                    <xdr:rowOff>0</xdr:rowOff>
                  </to>
                </anchor>
              </controlPr>
            </control>
          </mc:Choice>
        </mc:AlternateContent>
        <mc:AlternateContent xmlns:mc="http://schemas.openxmlformats.org/markup-compatibility/2006">
          <mc:Choice Requires="x14">
            <control shapeId="46110" r:id="rId32" name="Check Box 30">
              <controlPr defaultSize="0" autoFill="0" autoLine="0" autoPict="0">
                <anchor moveWithCells="1">
                  <from>
                    <xdr:col>4</xdr:col>
                    <xdr:colOff>295275</xdr:colOff>
                    <xdr:row>12</xdr:row>
                    <xdr:rowOff>190500</xdr:rowOff>
                  </from>
                  <to>
                    <xdr:col>5</xdr:col>
                    <xdr:colOff>247650</xdr:colOff>
                    <xdr:row>14</xdr:row>
                    <xdr:rowOff>0</xdr:rowOff>
                  </to>
                </anchor>
              </controlPr>
            </control>
          </mc:Choice>
        </mc:AlternateContent>
        <mc:AlternateContent xmlns:mc="http://schemas.openxmlformats.org/markup-compatibility/2006">
          <mc:Choice Requires="x14">
            <control shapeId="46111" r:id="rId33" name="Check Box 31">
              <controlPr defaultSize="0" autoFill="0" autoLine="0" autoPict="0">
                <anchor moveWithCells="1">
                  <from>
                    <xdr:col>4</xdr:col>
                    <xdr:colOff>295275</xdr:colOff>
                    <xdr:row>12</xdr:row>
                    <xdr:rowOff>190500</xdr:rowOff>
                  </from>
                  <to>
                    <xdr:col>5</xdr:col>
                    <xdr:colOff>247650</xdr:colOff>
                    <xdr:row>14</xdr:row>
                    <xdr:rowOff>0</xdr:rowOff>
                  </to>
                </anchor>
              </controlPr>
            </control>
          </mc:Choice>
        </mc:AlternateContent>
        <mc:AlternateContent xmlns:mc="http://schemas.openxmlformats.org/markup-compatibility/2006">
          <mc:Choice Requires="x14">
            <control shapeId="46112" r:id="rId34" name="Check Box 32">
              <controlPr defaultSize="0" autoFill="0" autoLine="0" autoPict="0">
                <anchor moveWithCells="1">
                  <from>
                    <xdr:col>4</xdr:col>
                    <xdr:colOff>295275</xdr:colOff>
                    <xdr:row>13</xdr:row>
                    <xdr:rowOff>190500</xdr:rowOff>
                  </from>
                  <to>
                    <xdr:col>5</xdr:col>
                    <xdr:colOff>247650</xdr:colOff>
                    <xdr:row>15</xdr:row>
                    <xdr:rowOff>0</xdr:rowOff>
                  </to>
                </anchor>
              </controlPr>
            </control>
          </mc:Choice>
        </mc:AlternateContent>
        <mc:AlternateContent xmlns:mc="http://schemas.openxmlformats.org/markup-compatibility/2006">
          <mc:Choice Requires="x14">
            <control shapeId="46113" r:id="rId35" name="Check Box 33">
              <controlPr defaultSize="0" autoFill="0" autoLine="0" autoPict="0">
                <anchor moveWithCells="1">
                  <from>
                    <xdr:col>4</xdr:col>
                    <xdr:colOff>295275</xdr:colOff>
                    <xdr:row>13</xdr:row>
                    <xdr:rowOff>190500</xdr:rowOff>
                  </from>
                  <to>
                    <xdr:col>5</xdr:col>
                    <xdr:colOff>247650</xdr:colOff>
                    <xdr:row>15</xdr:row>
                    <xdr:rowOff>0</xdr:rowOff>
                  </to>
                </anchor>
              </controlPr>
            </control>
          </mc:Choice>
        </mc:AlternateContent>
        <mc:AlternateContent xmlns:mc="http://schemas.openxmlformats.org/markup-compatibility/2006">
          <mc:Choice Requires="x14">
            <control shapeId="46115" r:id="rId36" name="Check Box 35">
              <controlPr defaultSize="0" autoFill="0" autoLine="0" autoPict="0">
                <anchor moveWithCells="1">
                  <from>
                    <xdr:col>5</xdr:col>
                    <xdr:colOff>295275</xdr:colOff>
                    <xdr:row>5</xdr:row>
                    <xdr:rowOff>190500</xdr:rowOff>
                  </from>
                  <to>
                    <xdr:col>6</xdr:col>
                    <xdr:colOff>247650</xdr:colOff>
                    <xdr:row>7</xdr:row>
                    <xdr:rowOff>0</xdr:rowOff>
                  </to>
                </anchor>
              </controlPr>
            </control>
          </mc:Choice>
        </mc:AlternateContent>
        <mc:AlternateContent xmlns:mc="http://schemas.openxmlformats.org/markup-compatibility/2006">
          <mc:Choice Requires="x14">
            <control shapeId="46116" r:id="rId37" name="Check Box 36">
              <controlPr defaultSize="0" autoFill="0" autoLine="0" autoPict="0">
                <anchor moveWithCells="1">
                  <from>
                    <xdr:col>5</xdr:col>
                    <xdr:colOff>295275</xdr:colOff>
                    <xdr:row>6</xdr:row>
                    <xdr:rowOff>190500</xdr:rowOff>
                  </from>
                  <to>
                    <xdr:col>6</xdr:col>
                    <xdr:colOff>247650</xdr:colOff>
                    <xdr:row>8</xdr:row>
                    <xdr:rowOff>0</xdr:rowOff>
                  </to>
                </anchor>
              </controlPr>
            </control>
          </mc:Choice>
        </mc:AlternateContent>
        <mc:AlternateContent xmlns:mc="http://schemas.openxmlformats.org/markup-compatibility/2006">
          <mc:Choice Requires="x14">
            <control shapeId="46117" r:id="rId38" name="Check Box 37">
              <controlPr defaultSize="0" autoFill="0" autoLine="0" autoPict="0">
                <anchor moveWithCells="1">
                  <from>
                    <xdr:col>5</xdr:col>
                    <xdr:colOff>295275</xdr:colOff>
                    <xdr:row>6</xdr:row>
                    <xdr:rowOff>190500</xdr:rowOff>
                  </from>
                  <to>
                    <xdr:col>6</xdr:col>
                    <xdr:colOff>247650</xdr:colOff>
                    <xdr:row>8</xdr:row>
                    <xdr:rowOff>0</xdr:rowOff>
                  </to>
                </anchor>
              </controlPr>
            </control>
          </mc:Choice>
        </mc:AlternateContent>
        <mc:AlternateContent xmlns:mc="http://schemas.openxmlformats.org/markup-compatibility/2006">
          <mc:Choice Requires="x14">
            <control shapeId="46118" r:id="rId39" name="Check Box 38">
              <controlPr defaultSize="0" autoFill="0" autoLine="0" autoPict="0">
                <anchor moveWithCells="1">
                  <from>
                    <xdr:col>5</xdr:col>
                    <xdr:colOff>295275</xdr:colOff>
                    <xdr:row>7</xdr:row>
                    <xdr:rowOff>190500</xdr:rowOff>
                  </from>
                  <to>
                    <xdr:col>6</xdr:col>
                    <xdr:colOff>247650</xdr:colOff>
                    <xdr:row>9</xdr:row>
                    <xdr:rowOff>0</xdr:rowOff>
                  </to>
                </anchor>
              </controlPr>
            </control>
          </mc:Choice>
        </mc:AlternateContent>
        <mc:AlternateContent xmlns:mc="http://schemas.openxmlformats.org/markup-compatibility/2006">
          <mc:Choice Requires="x14">
            <control shapeId="46119" r:id="rId40" name="Check Box 39">
              <controlPr defaultSize="0" autoFill="0" autoLine="0" autoPict="0">
                <anchor moveWithCells="1">
                  <from>
                    <xdr:col>5</xdr:col>
                    <xdr:colOff>295275</xdr:colOff>
                    <xdr:row>7</xdr:row>
                    <xdr:rowOff>190500</xdr:rowOff>
                  </from>
                  <to>
                    <xdr:col>6</xdr:col>
                    <xdr:colOff>247650</xdr:colOff>
                    <xdr:row>9</xdr:row>
                    <xdr:rowOff>0</xdr:rowOff>
                  </to>
                </anchor>
              </controlPr>
            </control>
          </mc:Choice>
        </mc:AlternateContent>
        <mc:AlternateContent xmlns:mc="http://schemas.openxmlformats.org/markup-compatibility/2006">
          <mc:Choice Requires="x14">
            <control shapeId="46120" r:id="rId41" name="Check Box 40">
              <controlPr defaultSize="0" autoFill="0" autoLine="0" autoPict="0">
                <anchor moveWithCells="1">
                  <from>
                    <xdr:col>5</xdr:col>
                    <xdr:colOff>295275</xdr:colOff>
                    <xdr:row>8</xdr:row>
                    <xdr:rowOff>190500</xdr:rowOff>
                  </from>
                  <to>
                    <xdr:col>6</xdr:col>
                    <xdr:colOff>247650</xdr:colOff>
                    <xdr:row>10</xdr:row>
                    <xdr:rowOff>0</xdr:rowOff>
                  </to>
                </anchor>
              </controlPr>
            </control>
          </mc:Choice>
        </mc:AlternateContent>
        <mc:AlternateContent xmlns:mc="http://schemas.openxmlformats.org/markup-compatibility/2006">
          <mc:Choice Requires="x14">
            <control shapeId="46121" r:id="rId42" name="Check Box 41">
              <controlPr defaultSize="0" autoFill="0" autoLine="0" autoPict="0">
                <anchor moveWithCells="1">
                  <from>
                    <xdr:col>5</xdr:col>
                    <xdr:colOff>295275</xdr:colOff>
                    <xdr:row>8</xdr:row>
                    <xdr:rowOff>190500</xdr:rowOff>
                  </from>
                  <to>
                    <xdr:col>6</xdr:col>
                    <xdr:colOff>247650</xdr:colOff>
                    <xdr:row>10</xdr:row>
                    <xdr:rowOff>0</xdr:rowOff>
                  </to>
                </anchor>
              </controlPr>
            </control>
          </mc:Choice>
        </mc:AlternateContent>
        <mc:AlternateContent xmlns:mc="http://schemas.openxmlformats.org/markup-compatibility/2006">
          <mc:Choice Requires="x14">
            <control shapeId="46122" r:id="rId43" name="Check Box 42">
              <controlPr defaultSize="0" autoFill="0" autoLine="0" autoPict="0">
                <anchor moveWithCells="1">
                  <from>
                    <xdr:col>5</xdr:col>
                    <xdr:colOff>295275</xdr:colOff>
                    <xdr:row>9</xdr:row>
                    <xdr:rowOff>190500</xdr:rowOff>
                  </from>
                  <to>
                    <xdr:col>6</xdr:col>
                    <xdr:colOff>247650</xdr:colOff>
                    <xdr:row>11</xdr:row>
                    <xdr:rowOff>0</xdr:rowOff>
                  </to>
                </anchor>
              </controlPr>
            </control>
          </mc:Choice>
        </mc:AlternateContent>
        <mc:AlternateContent xmlns:mc="http://schemas.openxmlformats.org/markup-compatibility/2006">
          <mc:Choice Requires="x14">
            <control shapeId="46123" r:id="rId44" name="Check Box 43">
              <controlPr defaultSize="0" autoFill="0" autoLine="0" autoPict="0">
                <anchor moveWithCells="1">
                  <from>
                    <xdr:col>5</xdr:col>
                    <xdr:colOff>295275</xdr:colOff>
                    <xdr:row>9</xdr:row>
                    <xdr:rowOff>190500</xdr:rowOff>
                  </from>
                  <to>
                    <xdr:col>6</xdr:col>
                    <xdr:colOff>247650</xdr:colOff>
                    <xdr:row>11</xdr:row>
                    <xdr:rowOff>0</xdr:rowOff>
                  </to>
                </anchor>
              </controlPr>
            </control>
          </mc:Choice>
        </mc:AlternateContent>
        <mc:AlternateContent xmlns:mc="http://schemas.openxmlformats.org/markup-compatibility/2006">
          <mc:Choice Requires="x14">
            <control shapeId="46124" r:id="rId45" name="Check Box 44">
              <controlPr defaultSize="0" autoFill="0" autoLine="0" autoPict="0">
                <anchor moveWithCells="1">
                  <from>
                    <xdr:col>5</xdr:col>
                    <xdr:colOff>295275</xdr:colOff>
                    <xdr:row>10</xdr:row>
                    <xdr:rowOff>190500</xdr:rowOff>
                  </from>
                  <to>
                    <xdr:col>6</xdr:col>
                    <xdr:colOff>247650</xdr:colOff>
                    <xdr:row>12</xdr:row>
                    <xdr:rowOff>0</xdr:rowOff>
                  </to>
                </anchor>
              </controlPr>
            </control>
          </mc:Choice>
        </mc:AlternateContent>
        <mc:AlternateContent xmlns:mc="http://schemas.openxmlformats.org/markup-compatibility/2006">
          <mc:Choice Requires="x14">
            <control shapeId="46125" r:id="rId46" name="Check Box 45">
              <controlPr defaultSize="0" autoFill="0" autoLine="0" autoPict="0">
                <anchor moveWithCells="1">
                  <from>
                    <xdr:col>5</xdr:col>
                    <xdr:colOff>295275</xdr:colOff>
                    <xdr:row>10</xdr:row>
                    <xdr:rowOff>190500</xdr:rowOff>
                  </from>
                  <to>
                    <xdr:col>6</xdr:col>
                    <xdr:colOff>247650</xdr:colOff>
                    <xdr:row>12</xdr:row>
                    <xdr:rowOff>0</xdr:rowOff>
                  </to>
                </anchor>
              </controlPr>
            </control>
          </mc:Choice>
        </mc:AlternateContent>
        <mc:AlternateContent xmlns:mc="http://schemas.openxmlformats.org/markup-compatibility/2006">
          <mc:Choice Requires="x14">
            <control shapeId="46126" r:id="rId47" name="Check Box 46">
              <controlPr defaultSize="0" autoFill="0" autoLine="0" autoPict="0">
                <anchor moveWithCells="1">
                  <from>
                    <xdr:col>5</xdr:col>
                    <xdr:colOff>295275</xdr:colOff>
                    <xdr:row>11</xdr:row>
                    <xdr:rowOff>190500</xdr:rowOff>
                  </from>
                  <to>
                    <xdr:col>6</xdr:col>
                    <xdr:colOff>247650</xdr:colOff>
                    <xdr:row>13</xdr:row>
                    <xdr:rowOff>0</xdr:rowOff>
                  </to>
                </anchor>
              </controlPr>
            </control>
          </mc:Choice>
        </mc:AlternateContent>
        <mc:AlternateContent xmlns:mc="http://schemas.openxmlformats.org/markup-compatibility/2006">
          <mc:Choice Requires="x14">
            <control shapeId="46127" r:id="rId48" name="Check Box 47">
              <controlPr defaultSize="0" autoFill="0" autoLine="0" autoPict="0">
                <anchor moveWithCells="1">
                  <from>
                    <xdr:col>5</xdr:col>
                    <xdr:colOff>295275</xdr:colOff>
                    <xdr:row>11</xdr:row>
                    <xdr:rowOff>190500</xdr:rowOff>
                  </from>
                  <to>
                    <xdr:col>6</xdr:col>
                    <xdr:colOff>247650</xdr:colOff>
                    <xdr:row>13</xdr:row>
                    <xdr:rowOff>0</xdr:rowOff>
                  </to>
                </anchor>
              </controlPr>
            </control>
          </mc:Choice>
        </mc:AlternateContent>
        <mc:AlternateContent xmlns:mc="http://schemas.openxmlformats.org/markup-compatibility/2006">
          <mc:Choice Requires="x14">
            <control shapeId="46128" r:id="rId49" name="Check Box 48">
              <controlPr defaultSize="0" autoFill="0" autoLine="0" autoPict="0">
                <anchor moveWithCells="1">
                  <from>
                    <xdr:col>5</xdr:col>
                    <xdr:colOff>295275</xdr:colOff>
                    <xdr:row>12</xdr:row>
                    <xdr:rowOff>190500</xdr:rowOff>
                  </from>
                  <to>
                    <xdr:col>6</xdr:col>
                    <xdr:colOff>247650</xdr:colOff>
                    <xdr:row>14</xdr:row>
                    <xdr:rowOff>0</xdr:rowOff>
                  </to>
                </anchor>
              </controlPr>
            </control>
          </mc:Choice>
        </mc:AlternateContent>
        <mc:AlternateContent xmlns:mc="http://schemas.openxmlformats.org/markup-compatibility/2006">
          <mc:Choice Requires="x14">
            <control shapeId="46129" r:id="rId50" name="Check Box 49">
              <controlPr defaultSize="0" autoFill="0" autoLine="0" autoPict="0">
                <anchor moveWithCells="1">
                  <from>
                    <xdr:col>5</xdr:col>
                    <xdr:colOff>295275</xdr:colOff>
                    <xdr:row>12</xdr:row>
                    <xdr:rowOff>190500</xdr:rowOff>
                  </from>
                  <to>
                    <xdr:col>6</xdr:col>
                    <xdr:colOff>247650</xdr:colOff>
                    <xdr:row>14</xdr:row>
                    <xdr:rowOff>0</xdr:rowOff>
                  </to>
                </anchor>
              </controlPr>
            </control>
          </mc:Choice>
        </mc:AlternateContent>
        <mc:AlternateContent xmlns:mc="http://schemas.openxmlformats.org/markup-compatibility/2006">
          <mc:Choice Requires="x14">
            <control shapeId="46130" r:id="rId51" name="Check Box 50">
              <controlPr defaultSize="0" autoFill="0" autoLine="0" autoPict="0">
                <anchor moveWithCells="1">
                  <from>
                    <xdr:col>5</xdr:col>
                    <xdr:colOff>295275</xdr:colOff>
                    <xdr:row>13</xdr:row>
                    <xdr:rowOff>190500</xdr:rowOff>
                  </from>
                  <to>
                    <xdr:col>6</xdr:col>
                    <xdr:colOff>247650</xdr:colOff>
                    <xdr:row>15</xdr:row>
                    <xdr:rowOff>0</xdr:rowOff>
                  </to>
                </anchor>
              </controlPr>
            </control>
          </mc:Choice>
        </mc:AlternateContent>
        <mc:AlternateContent xmlns:mc="http://schemas.openxmlformats.org/markup-compatibility/2006">
          <mc:Choice Requires="x14">
            <control shapeId="46131" r:id="rId52" name="Check Box 51">
              <controlPr defaultSize="0" autoFill="0" autoLine="0" autoPict="0">
                <anchor moveWithCells="1">
                  <from>
                    <xdr:col>5</xdr:col>
                    <xdr:colOff>295275</xdr:colOff>
                    <xdr:row>13</xdr:row>
                    <xdr:rowOff>190500</xdr:rowOff>
                  </from>
                  <to>
                    <xdr:col>6</xdr:col>
                    <xdr:colOff>247650</xdr:colOff>
                    <xdr:row>15</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pageSetUpPr fitToPage="1"/>
  </sheetPr>
  <dimension ref="A1:R57"/>
  <sheetViews>
    <sheetView zoomScale="90" zoomScaleNormal="90" workbookViewId="0">
      <selection activeCell="E22" sqref="E22"/>
    </sheetView>
  </sheetViews>
  <sheetFormatPr defaultColWidth="13.140625" defaultRowHeight="14.25" x14ac:dyDescent="0.2"/>
  <cols>
    <col min="1" max="1" width="53" style="7" customWidth="1"/>
    <col min="2" max="7" width="16.7109375" style="7" customWidth="1"/>
    <col min="8" max="8" width="16.7109375" style="7" hidden="1" customWidth="1"/>
    <col min="9" max="9" width="16.85546875" style="7" customWidth="1"/>
    <col min="10" max="10" width="13.140625" style="7"/>
    <col min="11" max="11" width="15" style="7" customWidth="1"/>
    <col min="12" max="16384" width="13.140625" style="7"/>
  </cols>
  <sheetData>
    <row r="1" spans="1:18" ht="24.95" customHeight="1" x14ac:dyDescent="0.4">
      <c r="A1" s="847" t="s">
        <v>0</v>
      </c>
      <c r="B1" s="847"/>
      <c r="C1" s="847"/>
      <c r="D1" s="847"/>
      <c r="E1" s="847"/>
      <c r="F1" s="847"/>
      <c r="G1" s="847"/>
      <c r="H1" s="847"/>
      <c r="I1" s="847"/>
      <c r="J1" s="253"/>
      <c r="K1" s="253"/>
      <c r="L1" s="254"/>
      <c r="M1" s="254"/>
      <c r="N1" s="254"/>
      <c r="O1" s="254"/>
      <c r="P1" s="254"/>
      <c r="Q1" s="254"/>
      <c r="R1" s="254"/>
    </row>
    <row r="2" spans="1:18" ht="24.95" customHeight="1" x14ac:dyDescent="0.3">
      <c r="A2" s="848" t="s">
        <v>521</v>
      </c>
      <c r="B2" s="848"/>
      <c r="C2" s="848"/>
      <c r="D2" s="848"/>
      <c r="E2" s="848"/>
      <c r="F2" s="848"/>
      <c r="G2" s="848"/>
      <c r="H2" s="848"/>
      <c r="I2" s="848"/>
      <c r="J2" s="255"/>
      <c r="K2" s="255"/>
      <c r="L2" s="254"/>
      <c r="M2" s="254"/>
      <c r="N2" s="254"/>
      <c r="O2" s="254"/>
      <c r="P2" s="254"/>
      <c r="Q2" s="254"/>
      <c r="R2" s="254"/>
    </row>
    <row r="3" spans="1:18" x14ac:dyDescent="0.2">
      <c r="A3" s="487"/>
      <c r="B3" s="487"/>
      <c r="C3" s="487"/>
      <c r="D3" s="487"/>
      <c r="E3" s="487"/>
      <c r="F3" s="487"/>
      <c r="G3" s="487"/>
      <c r="H3" s="487"/>
      <c r="I3" s="487"/>
      <c r="J3" s="254"/>
      <c r="K3" s="254"/>
      <c r="L3" s="254"/>
      <c r="M3" s="254"/>
      <c r="N3" s="254"/>
      <c r="O3" s="254"/>
      <c r="P3" s="254"/>
      <c r="Q3" s="254"/>
      <c r="R3" s="254"/>
    </row>
    <row r="4" spans="1:18" s="8" customFormat="1" ht="24.95" customHeight="1" thickBot="1" x14ac:dyDescent="0.3">
      <c r="A4" s="490" t="s">
        <v>3</v>
      </c>
      <c r="B4" s="821">
        <f>'Cost Allocation Instructions'!D4</f>
        <v>0</v>
      </c>
      <c r="C4" s="821"/>
      <c r="D4" s="531"/>
      <c r="E4" s="531"/>
      <c r="F4" s="490" t="s">
        <v>4</v>
      </c>
      <c r="G4" s="532"/>
      <c r="H4" s="491">
        <f>'Cost Allocation Instructions'!J4</f>
        <v>0</v>
      </c>
      <c r="I4" s="489"/>
      <c r="J4" s="256"/>
      <c r="K4" s="256"/>
      <c r="L4" s="256"/>
      <c r="M4" s="256"/>
      <c r="N4" s="256"/>
      <c r="O4" s="256"/>
      <c r="P4" s="256"/>
      <c r="Q4" s="256"/>
      <c r="R4" s="256"/>
    </row>
    <row r="5" spans="1:18" x14ac:dyDescent="0.2">
      <c r="A5" s="487"/>
      <c r="B5" s="487"/>
      <c r="C5" s="487"/>
      <c r="D5" s="487"/>
      <c r="E5" s="487"/>
      <c r="F5" s="487"/>
      <c r="G5" s="487"/>
      <c r="H5" s="487"/>
      <c r="I5" s="487"/>
      <c r="J5" s="254"/>
      <c r="K5" s="254"/>
      <c r="L5" s="254"/>
      <c r="M5" s="254"/>
      <c r="N5" s="254"/>
      <c r="O5" s="254"/>
      <c r="P5" s="254"/>
      <c r="Q5" s="254"/>
      <c r="R5" s="254"/>
    </row>
    <row r="6" spans="1:18" s="65" customFormat="1" ht="26.25" customHeight="1" thickBot="1" x14ac:dyDescent="0.25">
      <c r="A6" s="533"/>
      <c r="B6" s="534" t="s">
        <v>127</v>
      </c>
      <c r="C6" s="535"/>
      <c r="D6" s="535"/>
      <c r="E6" s="533"/>
      <c r="F6" s="536" t="s">
        <v>19</v>
      </c>
      <c r="G6" s="536"/>
      <c r="H6" s="536"/>
      <c r="I6" s="537"/>
      <c r="J6" s="257"/>
      <c r="K6" s="257"/>
      <c r="L6" s="257"/>
      <c r="M6" s="257"/>
      <c r="N6" s="258"/>
      <c r="O6" s="258"/>
      <c r="P6" s="258"/>
      <c r="Q6" s="258"/>
      <c r="R6" s="258"/>
    </row>
    <row r="7" spans="1:18" s="66" customFormat="1" ht="51.75" thickBot="1" x14ac:dyDescent="0.25">
      <c r="A7" s="538" t="s">
        <v>5</v>
      </c>
      <c r="B7" s="539" t="s">
        <v>511</v>
      </c>
      <c r="C7" s="540" t="s">
        <v>509</v>
      </c>
      <c r="D7" s="541" t="s">
        <v>510</v>
      </c>
      <c r="E7" s="542" t="s">
        <v>515</v>
      </c>
      <c r="F7" s="543" t="s">
        <v>512</v>
      </c>
      <c r="G7" s="544" t="s">
        <v>513</v>
      </c>
      <c r="H7" s="545" t="s">
        <v>514</v>
      </c>
      <c r="I7" s="546" t="s">
        <v>44</v>
      </c>
      <c r="J7" s="259"/>
      <c r="K7" s="260"/>
      <c r="L7" s="260"/>
      <c r="M7" s="261"/>
      <c r="N7" s="261"/>
      <c r="O7" s="261"/>
      <c r="P7" s="261"/>
      <c r="Q7" s="261"/>
      <c r="R7" s="261"/>
    </row>
    <row r="8" spans="1:18" s="67" customFormat="1" ht="24" customHeight="1" x14ac:dyDescent="0.35">
      <c r="A8" s="547" t="s">
        <v>339</v>
      </c>
      <c r="B8" s="548">
        <f>'A. Wages_Salaries %'!G69</f>
        <v>0</v>
      </c>
      <c r="C8" s="549">
        <f>'A. Wages_Salaries %'!I69</f>
        <v>0</v>
      </c>
      <c r="D8" s="550">
        <f>'A. Wages_Salaries %'!K69</f>
        <v>0</v>
      </c>
      <c r="E8" s="551">
        <f>'A. Wages_Salaries %'!M69</f>
        <v>0</v>
      </c>
      <c r="F8" s="552">
        <f>'A. Wages_Salaries %'!O69</f>
        <v>0</v>
      </c>
      <c r="G8" s="553">
        <f>'A. Wages_Salaries %'!Q69</f>
        <v>0</v>
      </c>
      <c r="H8" s="554">
        <f>'A. Wages_Salaries %'!S69</f>
        <v>0</v>
      </c>
      <c r="I8" s="555">
        <f t="shared" ref="I8:I16" si="0">SUM(B8:H8)</f>
        <v>0</v>
      </c>
      <c r="J8" s="262"/>
      <c r="K8" s="260"/>
      <c r="L8" s="263"/>
      <c r="M8" s="263"/>
      <c r="N8" s="263"/>
      <c r="O8" s="263"/>
      <c r="P8" s="263"/>
      <c r="Q8" s="263"/>
      <c r="R8" s="263"/>
    </row>
    <row r="9" spans="1:18" s="67" customFormat="1" ht="24" customHeight="1" x14ac:dyDescent="0.35">
      <c r="A9" s="556" t="s">
        <v>340</v>
      </c>
      <c r="B9" s="557">
        <f>'B. Fringe Benefits % '!G69</f>
        <v>0</v>
      </c>
      <c r="C9" s="558">
        <f>'B. Fringe Benefits % '!I69</f>
        <v>0</v>
      </c>
      <c r="D9" s="559">
        <f>'B. Fringe Benefits % '!K69</f>
        <v>0</v>
      </c>
      <c r="E9" s="560">
        <f>'B. Fringe Benefits % '!M69</f>
        <v>0</v>
      </c>
      <c r="F9" s="561">
        <f>'B. Fringe Benefits % '!O69</f>
        <v>0</v>
      </c>
      <c r="G9" s="562">
        <f>'B. Fringe Benefits % '!Q69</f>
        <v>0</v>
      </c>
      <c r="H9" s="563">
        <f>'B. Fringe Benefits % '!S69</f>
        <v>0</v>
      </c>
      <c r="I9" s="564">
        <f t="shared" si="0"/>
        <v>0</v>
      </c>
      <c r="J9" s="262"/>
      <c r="K9" s="260"/>
      <c r="L9" s="263"/>
      <c r="M9" s="263"/>
      <c r="N9" s="263"/>
      <c r="O9" s="263"/>
      <c r="P9" s="263"/>
      <c r="Q9" s="263"/>
      <c r="R9" s="263"/>
    </row>
    <row r="10" spans="1:18" s="67" customFormat="1" ht="24" customHeight="1" x14ac:dyDescent="0.35">
      <c r="A10" s="565" t="s">
        <v>341</v>
      </c>
      <c r="B10" s="557">
        <f>'C. Occupancy %'!G69</f>
        <v>0</v>
      </c>
      <c r="C10" s="558">
        <f>'C. Occupancy %'!I69</f>
        <v>0</v>
      </c>
      <c r="D10" s="559">
        <f>'C. Occupancy %'!K69</f>
        <v>0</v>
      </c>
      <c r="E10" s="560">
        <f>'C. Occupancy %'!M69</f>
        <v>0</v>
      </c>
      <c r="F10" s="566">
        <f>'C. Occupancy %'!O69</f>
        <v>0</v>
      </c>
      <c r="G10" s="567">
        <f>'C. Occupancy %'!Q69</f>
        <v>0</v>
      </c>
      <c r="H10" s="563">
        <f>'C. Occupancy %'!S69</f>
        <v>0</v>
      </c>
      <c r="I10" s="564">
        <f>SUM(B10:H10)</f>
        <v>0</v>
      </c>
      <c r="J10" s="262"/>
      <c r="K10" s="260"/>
      <c r="L10" s="263"/>
      <c r="M10" s="263"/>
      <c r="N10" s="263"/>
      <c r="O10" s="263"/>
      <c r="P10" s="263"/>
      <c r="Q10" s="263"/>
      <c r="R10" s="263"/>
    </row>
    <row r="11" spans="1:18" s="67" customFormat="1" ht="24" customHeight="1" x14ac:dyDescent="0.35">
      <c r="A11" s="568" t="s">
        <v>342</v>
      </c>
      <c r="B11" s="557">
        <f>'D. Insurance % '!G69</f>
        <v>0</v>
      </c>
      <c r="C11" s="558">
        <f>'D. Insurance % '!I69</f>
        <v>0</v>
      </c>
      <c r="D11" s="559">
        <f>'D. Insurance % '!K69</f>
        <v>0</v>
      </c>
      <c r="E11" s="560">
        <f>'D. Insurance % '!M69</f>
        <v>0</v>
      </c>
      <c r="F11" s="566">
        <f>'D. Insurance % '!O69</f>
        <v>0</v>
      </c>
      <c r="G11" s="567">
        <f>'D. Insurance % '!Q69</f>
        <v>0</v>
      </c>
      <c r="H11" s="563">
        <f>'D. Insurance % '!S69</f>
        <v>0</v>
      </c>
      <c r="I11" s="564">
        <f>SUM(B11:H11)</f>
        <v>0</v>
      </c>
      <c r="J11" s="262"/>
      <c r="K11" s="263"/>
      <c r="L11" s="263"/>
      <c r="M11" s="263"/>
      <c r="N11" s="263"/>
      <c r="O11" s="263"/>
      <c r="P11" s="263"/>
      <c r="Q11" s="263"/>
      <c r="R11" s="263"/>
    </row>
    <row r="12" spans="1:18" s="67" customFormat="1" ht="24" customHeight="1" x14ac:dyDescent="0.35">
      <c r="A12" s="569" t="s">
        <v>343</v>
      </c>
      <c r="B12" s="557">
        <f>'E. Office Expenses %'!G69</f>
        <v>0</v>
      </c>
      <c r="C12" s="558">
        <f>'E. Office Expenses %'!I69</f>
        <v>0</v>
      </c>
      <c r="D12" s="559">
        <f>'E. Office Expenses %'!K69</f>
        <v>0</v>
      </c>
      <c r="E12" s="560">
        <f>'E. Office Expenses %'!M69</f>
        <v>0</v>
      </c>
      <c r="F12" s="566">
        <f>'E. Office Expenses %'!O69</f>
        <v>0</v>
      </c>
      <c r="G12" s="567">
        <f>'E. Office Expenses %'!Q69</f>
        <v>0</v>
      </c>
      <c r="H12" s="563">
        <f>'E. Office Expenses %'!S69</f>
        <v>0</v>
      </c>
      <c r="I12" s="564">
        <f>SUM(B12:H12)</f>
        <v>0</v>
      </c>
      <c r="J12" s="262"/>
      <c r="K12" s="263"/>
      <c r="L12" s="263"/>
      <c r="M12" s="263"/>
      <c r="N12" s="263"/>
      <c r="O12" s="263"/>
      <c r="P12" s="263"/>
      <c r="Q12" s="263"/>
      <c r="R12" s="263"/>
    </row>
    <row r="13" spans="1:18" s="67" customFormat="1" ht="24" customHeight="1" x14ac:dyDescent="0.35">
      <c r="A13" s="570" t="s">
        <v>344</v>
      </c>
      <c r="B13" s="571">
        <f>'F. Travel_Training %'!G69</f>
        <v>0</v>
      </c>
      <c r="C13" s="572">
        <f>'F. Travel_Training %'!I69</f>
        <v>0</v>
      </c>
      <c r="D13" s="573">
        <f>'F. Travel_Training %'!K69</f>
        <v>0</v>
      </c>
      <c r="E13" s="574">
        <f>'F. Travel_Training %'!M69</f>
        <v>0</v>
      </c>
      <c r="F13" s="561">
        <f>'F. Travel_Training %'!O69</f>
        <v>0</v>
      </c>
      <c r="G13" s="575">
        <f>'F. Travel_Training %'!Q69</f>
        <v>0</v>
      </c>
      <c r="H13" s="576">
        <f>'F. Travel_Training %'!S69</f>
        <v>0</v>
      </c>
      <c r="I13" s="577">
        <f t="shared" si="0"/>
        <v>0</v>
      </c>
      <c r="J13" s="262"/>
      <c r="K13" s="263"/>
      <c r="L13" s="263"/>
      <c r="M13" s="263"/>
      <c r="N13" s="263"/>
      <c r="O13" s="263"/>
      <c r="P13" s="263"/>
      <c r="Q13" s="263"/>
      <c r="R13" s="263"/>
    </row>
    <row r="14" spans="1:18" s="67" customFormat="1" ht="24" customHeight="1" x14ac:dyDescent="0.35">
      <c r="A14" s="578" t="s">
        <v>345</v>
      </c>
      <c r="B14" s="557">
        <f>'G. Technology_Equipment % '!G69</f>
        <v>0</v>
      </c>
      <c r="C14" s="558">
        <f>'G. Technology_Equipment % '!I69</f>
        <v>0</v>
      </c>
      <c r="D14" s="559">
        <f>'G. Technology_Equipment % '!K69</f>
        <v>0</v>
      </c>
      <c r="E14" s="560">
        <f>'G. Technology_Equipment % '!M69</f>
        <v>0</v>
      </c>
      <c r="F14" s="566">
        <f>'G. Technology_Equipment % '!O69</f>
        <v>0</v>
      </c>
      <c r="G14" s="567">
        <f>'G. Technology_Equipment % '!Q69</f>
        <v>0</v>
      </c>
      <c r="H14" s="563">
        <f>'G. Technology_Equipment % '!S69</f>
        <v>0</v>
      </c>
      <c r="I14" s="564">
        <f>SUM(B14:H14)</f>
        <v>0</v>
      </c>
      <c r="J14" s="262"/>
      <c r="K14" s="263"/>
      <c r="L14" s="263"/>
      <c r="M14" s="263"/>
      <c r="N14" s="263"/>
      <c r="O14" s="263"/>
      <c r="P14" s="263"/>
      <c r="Q14" s="263"/>
      <c r="R14" s="263"/>
    </row>
    <row r="15" spans="1:18" s="67" customFormat="1" ht="24" customHeight="1" x14ac:dyDescent="0.35">
      <c r="A15" s="579" t="s">
        <v>346</v>
      </c>
      <c r="B15" s="580">
        <f>'H. ParticipantProgramServices %'!G69</f>
        <v>0</v>
      </c>
      <c r="C15" s="581">
        <f>'H. ParticipantProgramServices %'!I69</f>
        <v>0</v>
      </c>
      <c r="D15" s="582">
        <f>'H. ParticipantProgramServices %'!K69</f>
        <v>0</v>
      </c>
      <c r="E15" s="583">
        <f>'H. ParticipantProgramServices %'!M69</f>
        <v>0</v>
      </c>
      <c r="F15" s="584">
        <f>'H. ParticipantProgramServices %'!O69</f>
        <v>0</v>
      </c>
      <c r="G15" s="585">
        <f>'H. ParticipantProgramServices %'!Q69</f>
        <v>0</v>
      </c>
      <c r="H15" s="586">
        <f>'H. ParticipantProgramServices %'!S69</f>
        <v>0</v>
      </c>
      <c r="I15" s="587">
        <f t="shared" si="0"/>
        <v>0</v>
      </c>
      <c r="J15" s="262"/>
      <c r="K15" s="263"/>
      <c r="L15" s="263"/>
      <c r="M15" s="263"/>
      <c r="N15" s="263"/>
      <c r="O15" s="263"/>
      <c r="P15" s="263"/>
      <c r="Q15" s="263"/>
      <c r="R15" s="263"/>
    </row>
    <row r="16" spans="1:18" s="67" customFormat="1" ht="24" customHeight="1" thickBot="1" x14ac:dyDescent="0.4">
      <c r="A16" s="588" t="s">
        <v>347</v>
      </c>
      <c r="B16" s="557">
        <f>'I. Contracted Services % '!G69</f>
        <v>0</v>
      </c>
      <c r="C16" s="558">
        <f>'I. Contracted Services % '!I69</f>
        <v>0</v>
      </c>
      <c r="D16" s="559">
        <f>'I. Contracted Services % '!K69</f>
        <v>0</v>
      </c>
      <c r="E16" s="560">
        <f>'I. Contracted Services % '!M69</f>
        <v>0</v>
      </c>
      <c r="F16" s="566">
        <f>'I. Contracted Services % '!O69</f>
        <v>0</v>
      </c>
      <c r="G16" s="567">
        <f>'I. Contracted Services % '!Q69</f>
        <v>0</v>
      </c>
      <c r="H16" s="563">
        <v>0</v>
      </c>
      <c r="I16" s="564">
        <f t="shared" si="0"/>
        <v>0</v>
      </c>
      <c r="J16" s="262"/>
      <c r="K16" s="263"/>
      <c r="L16" s="263"/>
      <c r="M16" s="263"/>
      <c r="N16" s="263"/>
      <c r="O16" s="263"/>
      <c r="P16" s="263"/>
      <c r="Q16" s="263"/>
      <c r="R16" s="263"/>
    </row>
    <row r="17" spans="1:18" s="68" customFormat="1" ht="24" customHeight="1" thickBot="1" x14ac:dyDescent="0.35">
      <c r="A17" s="385" t="s">
        <v>6</v>
      </c>
      <c r="B17" s="589">
        <f t="shared" ref="B17:I17" si="1">SUM(B8:B16)</f>
        <v>0</v>
      </c>
      <c r="C17" s="590">
        <f t="shared" si="1"/>
        <v>0</v>
      </c>
      <c r="D17" s="591">
        <f t="shared" si="1"/>
        <v>0</v>
      </c>
      <c r="E17" s="592">
        <f t="shared" si="1"/>
        <v>0</v>
      </c>
      <c r="F17" s="593">
        <f t="shared" si="1"/>
        <v>0</v>
      </c>
      <c r="G17" s="594">
        <f t="shared" si="1"/>
        <v>0</v>
      </c>
      <c r="H17" s="595">
        <f t="shared" si="1"/>
        <v>0</v>
      </c>
      <c r="I17" s="596">
        <f t="shared" si="1"/>
        <v>0</v>
      </c>
      <c r="J17" s="264"/>
      <c r="K17" s="265"/>
      <c r="L17" s="265"/>
      <c r="M17" s="265"/>
      <c r="N17" s="265"/>
      <c r="O17" s="265"/>
      <c r="P17" s="265"/>
      <c r="Q17" s="265"/>
      <c r="R17" s="265"/>
    </row>
    <row r="18" spans="1:18" s="5" customFormat="1" ht="27.75" customHeight="1" thickBot="1" x14ac:dyDescent="0.35">
      <c r="A18" s="597" t="s">
        <v>20</v>
      </c>
      <c r="B18" s="598">
        <v>0</v>
      </c>
      <c r="C18" s="598">
        <v>0</v>
      </c>
      <c r="D18" s="598"/>
      <c r="E18" s="599">
        <f>'In Kind &amp; Cash Match'!B34</f>
        <v>0</v>
      </c>
      <c r="F18" s="598">
        <v>0</v>
      </c>
      <c r="G18" s="600"/>
      <c r="H18" s="600">
        <v>0</v>
      </c>
      <c r="I18" s="601">
        <v>0</v>
      </c>
      <c r="J18" s="266"/>
      <c r="K18" s="266"/>
      <c r="L18" s="266"/>
      <c r="M18" s="266"/>
      <c r="N18" s="266"/>
      <c r="O18" s="266"/>
      <c r="P18" s="266"/>
      <c r="Q18" s="268"/>
      <c r="R18" s="269"/>
    </row>
    <row r="19" spans="1:18" s="5" customFormat="1" ht="12.75" customHeight="1" thickTop="1" thickBot="1" x14ac:dyDescent="0.3">
      <c r="A19" s="386"/>
      <c r="B19" s="387"/>
      <c r="C19" s="387"/>
      <c r="D19" s="387"/>
      <c r="E19" s="387"/>
      <c r="F19" s="387"/>
      <c r="G19" s="388"/>
      <c r="H19" s="389"/>
      <c r="I19" s="390"/>
      <c r="J19" s="266"/>
      <c r="K19" s="266"/>
      <c r="L19" s="266"/>
      <c r="M19" s="266"/>
      <c r="N19" s="266"/>
      <c r="O19" s="266"/>
      <c r="P19" s="266"/>
      <c r="Q19" s="268"/>
      <c r="R19" s="269"/>
    </row>
    <row r="20" spans="1:18" s="21" customFormat="1" ht="24" customHeight="1" thickTop="1" x14ac:dyDescent="0.25">
      <c r="A20" s="283" t="s">
        <v>22</v>
      </c>
      <c r="B20" s="195"/>
      <c r="C20" s="196"/>
      <c r="D20" s="196"/>
      <c r="E20" s="196"/>
      <c r="F20" s="196"/>
      <c r="G20" s="196"/>
      <c r="H20" s="196"/>
      <c r="I20" s="82">
        <f>SUM(B20:H20)</f>
        <v>0</v>
      </c>
      <c r="J20" s="267"/>
      <c r="K20" s="267"/>
      <c r="L20" s="267"/>
      <c r="M20" s="267"/>
      <c r="N20" s="267"/>
      <c r="O20" s="267"/>
      <c r="P20" s="267"/>
      <c r="Q20" s="287"/>
      <c r="R20" s="288"/>
    </row>
    <row r="21" spans="1:18" s="213" customFormat="1" ht="24" customHeight="1" x14ac:dyDescent="0.25">
      <c r="A21" s="284"/>
      <c r="B21" s="212"/>
      <c r="C21" s="212"/>
      <c r="D21" s="212"/>
      <c r="E21" s="212"/>
      <c r="F21" s="212"/>
      <c r="G21" s="212"/>
      <c r="H21" s="212"/>
      <c r="I21" s="212"/>
      <c r="J21" s="267"/>
      <c r="K21" s="267"/>
      <c r="L21" s="267"/>
      <c r="M21" s="267"/>
      <c r="N21" s="267"/>
      <c r="O21" s="267"/>
      <c r="P21" s="267"/>
      <c r="Q21" s="289"/>
      <c r="R21" s="290"/>
    </row>
    <row r="22" spans="1:18" s="21" customFormat="1" ht="24" customHeight="1" thickBot="1" x14ac:dyDescent="0.3">
      <c r="A22" s="285" t="s">
        <v>21</v>
      </c>
      <c r="B22" s="83"/>
      <c r="C22" s="83"/>
      <c r="D22" s="463"/>
      <c r="E22" s="197"/>
      <c r="F22" s="84"/>
      <c r="G22" s="84"/>
      <c r="H22" s="84"/>
      <c r="I22" s="106">
        <f>E22+C22</f>
        <v>0</v>
      </c>
      <c r="J22" s="267"/>
      <c r="K22" s="267"/>
      <c r="L22" s="267"/>
      <c r="M22" s="267"/>
      <c r="N22" s="267"/>
      <c r="O22" s="267"/>
      <c r="P22" s="267"/>
      <c r="Q22" s="287"/>
      <c r="R22" s="288"/>
    </row>
    <row r="23" spans="1:18" s="5" customFormat="1" ht="16.5" thickBot="1" x14ac:dyDescent="0.25">
      <c r="A23" s="286"/>
      <c r="B23" s="93"/>
      <c r="C23" s="93"/>
      <c r="D23" s="93"/>
      <c r="E23" s="93"/>
      <c r="F23" s="93"/>
      <c r="G23" s="93"/>
      <c r="H23" s="93"/>
      <c r="I23" s="266"/>
      <c r="J23" s="266"/>
      <c r="K23" s="268"/>
      <c r="L23" s="269"/>
      <c r="M23" s="269"/>
      <c r="N23" s="269"/>
      <c r="O23" s="269"/>
      <c r="P23" s="269"/>
      <c r="Q23" s="269"/>
      <c r="R23" s="269"/>
    </row>
    <row r="24" spans="1:18" s="227" customFormat="1" ht="15.75" thickBot="1" x14ac:dyDescent="0.25">
      <c r="A24" s="391" t="s">
        <v>202</v>
      </c>
      <c r="B24" s="475">
        <v>0.15</v>
      </c>
      <c r="C24" s="475">
        <v>0.15</v>
      </c>
      <c r="D24" s="475">
        <v>0.15</v>
      </c>
      <c r="E24" s="475">
        <v>0.15</v>
      </c>
      <c r="F24" s="475">
        <v>0.15</v>
      </c>
      <c r="G24" s="476">
        <v>0.15</v>
      </c>
      <c r="H24" s="476">
        <v>0.15</v>
      </c>
      <c r="I24" s="266"/>
      <c r="J24" s="266"/>
      <c r="K24" s="270"/>
      <c r="L24" s="271"/>
      <c r="M24" s="271"/>
      <c r="N24" s="271"/>
      <c r="O24" s="271"/>
      <c r="P24" s="271"/>
      <c r="Q24" s="271"/>
      <c r="R24" s="271"/>
    </row>
    <row r="25" spans="1:18" s="227" customFormat="1" ht="16.5" thickBot="1" x14ac:dyDescent="0.25">
      <c r="A25" s="392"/>
      <c r="B25" s="393">
        <f t="shared" ref="B25:H25" si="2">B20*B24</f>
        <v>0</v>
      </c>
      <c r="C25" s="394">
        <f t="shared" si="2"/>
        <v>0</v>
      </c>
      <c r="D25" s="394">
        <f t="shared" si="2"/>
        <v>0</v>
      </c>
      <c r="E25" s="394">
        <f t="shared" si="2"/>
        <v>0</v>
      </c>
      <c r="F25" s="394">
        <f t="shared" si="2"/>
        <v>0</v>
      </c>
      <c r="G25" s="477">
        <f t="shared" si="2"/>
        <v>0</v>
      </c>
      <c r="H25" s="477">
        <f t="shared" si="2"/>
        <v>0</v>
      </c>
      <c r="I25" s="266"/>
      <c r="J25" s="266"/>
      <c r="K25" s="270"/>
      <c r="L25" s="271"/>
      <c r="M25" s="271"/>
      <c r="N25" s="271"/>
      <c r="O25" s="271"/>
      <c r="P25" s="271"/>
      <c r="Q25" s="271"/>
      <c r="R25" s="271"/>
    </row>
    <row r="26" spans="1:18" s="227" customFormat="1" ht="16.5" thickBot="1" x14ac:dyDescent="0.3">
      <c r="A26" s="395" t="s">
        <v>339</v>
      </c>
      <c r="B26" s="396">
        <f>'A. Wages_Salaries %'!G67</f>
        <v>0</v>
      </c>
      <c r="C26" s="397">
        <f>'A. Wages_Salaries %'!I67</f>
        <v>0</v>
      </c>
      <c r="D26" s="397">
        <f>'A. Wages_Salaries %'!K67</f>
        <v>0</v>
      </c>
      <c r="E26" s="397">
        <f>'A. Wages_Salaries %'!M67</f>
        <v>0</v>
      </c>
      <c r="F26" s="397">
        <f>'A. Wages_Salaries %'!O67</f>
        <v>0</v>
      </c>
      <c r="G26" s="478">
        <f>'A. Wages_Salaries %'!Q67</f>
        <v>0</v>
      </c>
      <c r="H26" s="478">
        <f>'A. Wages_Salaries %'!S67</f>
        <v>0</v>
      </c>
      <c r="I26" s="266"/>
      <c r="J26" s="266"/>
      <c r="K26" s="270"/>
      <c r="L26" s="271"/>
      <c r="M26" s="271"/>
      <c r="N26" s="271"/>
      <c r="O26" s="271"/>
      <c r="P26" s="271"/>
      <c r="Q26" s="271"/>
      <c r="R26" s="271"/>
    </row>
    <row r="27" spans="1:18" s="227" customFormat="1" ht="16.5" thickBot="1" x14ac:dyDescent="0.3">
      <c r="A27" s="398" t="s">
        <v>340</v>
      </c>
      <c r="B27" s="396">
        <f>'B. Fringe Benefits % '!G67</f>
        <v>0</v>
      </c>
      <c r="C27" s="397">
        <f>'B. Fringe Benefits % '!I67</f>
        <v>0</v>
      </c>
      <c r="D27" s="397">
        <f>'B. Fringe Benefits % '!K67</f>
        <v>0</v>
      </c>
      <c r="E27" s="397">
        <f>'B. Fringe Benefits % '!M67</f>
        <v>0</v>
      </c>
      <c r="F27" s="397">
        <f>'B. Fringe Benefits % '!O67</f>
        <v>0</v>
      </c>
      <c r="G27" s="478">
        <f>'B. Fringe Benefits % '!Q67</f>
        <v>0</v>
      </c>
      <c r="H27" s="478">
        <f>'B. Fringe Benefits % '!S67</f>
        <v>0</v>
      </c>
      <c r="I27" s="266"/>
      <c r="J27" s="266"/>
      <c r="K27" s="270"/>
      <c r="L27" s="271"/>
      <c r="M27" s="271"/>
      <c r="N27" s="271"/>
      <c r="O27" s="271"/>
      <c r="P27" s="271"/>
      <c r="Q27" s="271"/>
      <c r="R27" s="271"/>
    </row>
    <row r="28" spans="1:18" s="227" customFormat="1" ht="16.5" thickBot="1" x14ac:dyDescent="0.3">
      <c r="A28" s="399" t="s">
        <v>341</v>
      </c>
      <c r="B28" s="400">
        <f>'C. Occupancy %'!G67</f>
        <v>0</v>
      </c>
      <c r="C28" s="401">
        <f>'C. Occupancy %'!I67</f>
        <v>0</v>
      </c>
      <c r="D28" s="397">
        <f>'C. Occupancy %'!K67</f>
        <v>0</v>
      </c>
      <c r="E28" s="401">
        <f>'C. Occupancy %'!M67</f>
        <v>0</v>
      </c>
      <c r="F28" s="401">
        <f>'C. Occupancy %'!O67</f>
        <v>0</v>
      </c>
      <c r="G28" s="479">
        <f>'C. Occupancy %'!Q67</f>
        <v>0</v>
      </c>
      <c r="H28" s="479">
        <f>'C. Occupancy %'!S67</f>
        <v>0</v>
      </c>
      <c r="I28" s="266"/>
      <c r="J28" s="266"/>
      <c r="K28" s="270"/>
      <c r="L28" s="271"/>
      <c r="M28" s="271"/>
      <c r="N28" s="271"/>
      <c r="O28" s="271"/>
      <c r="P28" s="271"/>
      <c r="Q28" s="271"/>
      <c r="R28" s="271"/>
    </row>
    <row r="29" spans="1:18" s="227" customFormat="1" ht="16.5" thickBot="1" x14ac:dyDescent="0.3">
      <c r="A29" s="402" t="s">
        <v>342</v>
      </c>
      <c r="B29" s="400">
        <f>'D. Insurance % '!G67</f>
        <v>0</v>
      </c>
      <c r="C29" s="401">
        <f>'D. Insurance % '!I67</f>
        <v>0</v>
      </c>
      <c r="D29" s="397">
        <f>'D. Insurance % '!K67</f>
        <v>0</v>
      </c>
      <c r="E29" s="401">
        <f>'D. Insurance % '!M67</f>
        <v>0</v>
      </c>
      <c r="F29" s="401">
        <f>'D. Insurance % '!O67</f>
        <v>0</v>
      </c>
      <c r="G29" s="479">
        <f>'D. Insurance % '!Q67</f>
        <v>0</v>
      </c>
      <c r="H29" s="479">
        <f>'D. Insurance % '!S67</f>
        <v>0</v>
      </c>
      <c r="I29" s="266"/>
      <c r="J29" s="266"/>
      <c r="K29" s="270"/>
      <c r="L29" s="271"/>
      <c r="M29" s="271"/>
      <c r="N29" s="271"/>
      <c r="O29" s="271"/>
      <c r="P29" s="271"/>
      <c r="Q29" s="271"/>
      <c r="R29" s="271"/>
    </row>
    <row r="30" spans="1:18" s="227" customFormat="1" ht="16.5" thickBot="1" x14ac:dyDescent="0.3">
      <c r="A30" s="403" t="s">
        <v>343</v>
      </c>
      <c r="B30" s="400">
        <f>'E. Office Expenses %'!G67</f>
        <v>0</v>
      </c>
      <c r="C30" s="401">
        <f>'E. Office Expenses %'!I67</f>
        <v>0</v>
      </c>
      <c r="D30" s="397">
        <f>'E. Office Expenses %'!K67</f>
        <v>0</v>
      </c>
      <c r="E30" s="401">
        <f>'E. Office Expenses %'!M67</f>
        <v>0</v>
      </c>
      <c r="F30" s="401">
        <f>'E. Office Expenses %'!O67</f>
        <v>0</v>
      </c>
      <c r="G30" s="479">
        <f>'E. Office Expenses %'!Q67</f>
        <v>0</v>
      </c>
      <c r="H30" s="479">
        <f>'E. Office Expenses %'!S67</f>
        <v>0</v>
      </c>
      <c r="I30" s="266"/>
      <c r="J30" s="266"/>
      <c r="K30" s="270"/>
      <c r="L30" s="271"/>
      <c r="M30" s="271"/>
      <c r="N30" s="271"/>
      <c r="O30" s="271"/>
      <c r="P30" s="271"/>
      <c r="Q30" s="271"/>
      <c r="R30" s="271"/>
    </row>
    <row r="31" spans="1:18" s="227" customFormat="1" ht="16.5" thickBot="1" x14ac:dyDescent="0.3">
      <c r="A31" s="404" t="s">
        <v>344</v>
      </c>
      <c r="B31" s="400">
        <f>'F. Travel_Training %'!G67</f>
        <v>0</v>
      </c>
      <c r="C31" s="401">
        <f>'F. Travel_Training %'!I67</f>
        <v>0</v>
      </c>
      <c r="D31" s="397">
        <f>'F. Travel_Training %'!K67</f>
        <v>0</v>
      </c>
      <c r="E31" s="401">
        <f>'F. Travel_Training %'!M67</f>
        <v>0</v>
      </c>
      <c r="F31" s="401">
        <f>'F. Travel_Training %'!O67</f>
        <v>0</v>
      </c>
      <c r="G31" s="479">
        <f>'F. Travel_Training %'!Q67</f>
        <v>0</v>
      </c>
      <c r="H31" s="479">
        <f>'F. Travel_Training %'!S67</f>
        <v>0</v>
      </c>
      <c r="I31" s="266"/>
      <c r="J31" s="266"/>
      <c r="K31" s="270"/>
      <c r="L31" s="271"/>
      <c r="M31" s="271"/>
      <c r="N31" s="271"/>
      <c r="O31" s="271"/>
      <c r="P31" s="271"/>
      <c r="Q31" s="271"/>
      <c r="R31" s="271"/>
    </row>
    <row r="32" spans="1:18" s="227" customFormat="1" ht="16.5" thickBot="1" x14ac:dyDescent="0.3">
      <c r="A32" s="405" t="s">
        <v>345</v>
      </c>
      <c r="B32" s="400">
        <f>'G. Technology_Equipment % '!G67</f>
        <v>0</v>
      </c>
      <c r="C32" s="401">
        <f>'G. Technology_Equipment % '!I67</f>
        <v>0</v>
      </c>
      <c r="D32" s="397">
        <f>'G. Technology_Equipment % '!K67</f>
        <v>0</v>
      </c>
      <c r="E32" s="401">
        <f>'G. Technology_Equipment % '!M67</f>
        <v>0</v>
      </c>
      <c r="F32" s="401">
        <f>'G. Technology_Equipment % '!O67</f>
        <v>0</v>
      </c>
      <c r="G32" s="479">
        <f>'G. Technology_Equipment % '!Q67</f>
        <v>0</v>
      </c>
      <c r="H32" s="479">
        <f>'G. Technology_Equipment % '!S67</f>
        <v>0</v>
      </c>
      <c r="I32" s="266"/>
      <c r="J32" s="266"/>
      <c r="K32" s="270"/>
      <c r="L32" s="271"/>
      <c r="M32" s="271"/>
      <c r="N32" s="271"/>
    </row>
    <row r="33" spans="1:14" s="227" customFormat="1" ht="16.5" thickBot="1" x14ac:dyDescent="0.3">
      <c r="A33" s="406" t="s">
        <v>346</v>
      </c>
      <c r="B33" s="400">
        <f>'H. ParticipantProgramServices %'!G67</f>
        <v>0</v>
      </c>
      <c r="C33" s="401">
        <f>'H. ParticipantProgramServices %'!I67</f>
        <v>0</v>
      </c>
      <c r="D33" s="397">
        <f>'H. ParticipantProgramServices %'!K67</f>
        <v>0</v>
      </c>
      <c r="E33" s="401">
        <f>'H. ParticipantProgramServices %'!M67</f>
        <v>0</v>
      </c>
      <c r="F33" s="401">
        <f>'H. ParticipantProgramServices %'!O67</f>
        <v>0</v>
      </c>
      <c r="G33" s="479">
        <f>'H. ParticipantProgramServices %'!Q67</f>
        <v>0</v>
      </c>
      <c r="H33" s="479">
        <f>'H. ParticipantProgramServices %'!S67</f>
        <v>0</v>
      </c>
      <c r="I33" s="266"/>
      <c r="J33" s="266"/>
      <c r="K33" s="270"/>
      <c r="L33" s="271"/>
      <c r="M33" s="271"/>
      <c r="N33" s="271"/>
    </row>
    <row r="34" spans="1:14" s="227" customFormat="1" ht="16.5" thickBot="1" x14ac:dyDescent="0.3">
      <c r="A34" s="407" t="s">
        <v>347</v>
      </c>
      <c r="B34" s="400">
        <f>'I. Contracted Services % '!G67</f>
        <v>0</v>
      </c>
      <c r="C34" s="401">
        <f>'I. Contracted Services % '!I67</f>
        <v>0</v>
      </c>
      <c r="D34" s="397">
        <f>'I. Contracted Services % '!K67</f>
        <v>0</v>
      </c>
      <c r="E34" s="401">
        <f>'I. Contracted Services % '!M67</f>
        <v>0</v>
      </c>
      <c r="F34" s="401">
        <f>'I. Contracted Services % '!O67</f>
        <v>0</v>
      </c>
      <c r="G34" s="479">
        <f>'I. Contracted Services % '!Q67</f>
        <v>0</v>
      </c>
      <c r="H34" s="479">
        <f>'I. Contracted Services % '!S67</f>
        <v>0</v>
      </c>
      <c r="I34" s="266"/>
      <c r="J34" s="266"/>
      <c r="K34" s="270"/>
      <c r="L34" s="271"/>
      <c r="M34" s="271"/>
      <c r="N34" s="271"/>
    </row>
    <row r="35" spans="1:14" s="227" customFormat="1" ht="16.5" thickTop="1" thickBot="1" x14ac:dyDescent="0.25">
      <c r="A35" s="408" t="s">
        <v>203</v>
      </c>
      <c r="B35" s="409">
        <f t="shared" ref="B35:H35" si="3">SUM(B26:B34)</f>
        <v>0</v>
      </c>
      <c r="C35" s="410">
        <f t="shared" si="3"/>
        <v>0</v>
      </c>
      <c r="D35" s="410">
        <f t="shared" ref="D35" si="4">SUM(D26:D34)</f>
        <v>0</v>
      </c>
      <c r="E35" s="410">
        <f t="shared" si="3"/>
        <v>0</v>
      </c>
      <c r="F35" s="410">
        <f t="shared" si="3"/>
        <v>0</v>
      </c>
      <c r="G35" s="480">
        <f t="shared" si="3"/>
        <v>0</v>
      </c>
      <c r="H35" s="480">
        <f t="shared" si="3"/>
        <v>0</v>
      </c>
      <c r="I35" s="266"/>
      <c r="J35" s="266"/>
      <c r="K35" s="272"/>
      <c r="L35" s="271"/>
      <c r="M35" s="271"/>
      <c r="N35" s="271"/>
    </row>
    <row r="36" spans="1:14" s="227" customFormat="1" ht="17.25" thickTop="1" thickBot="1" x14ac:dyDescent="0.3">
      <c r="A36" s="411"/>
      <c r="B36" s="412"/>
      <c r="C36" s="412"/>
      <c r="D36" s="412"/>
      <c r="E36" s="412"/>
      <c r="F36" s="412"/>
      <c r="G36" s="481"/>
      <c r="H36" s="481"/>
      <c r="I36" s="266"/>
      <c r="J36" s="266"/>
      <c r="K36" s="272"/>
      <c r="L36" s="271"/>
      <c r="M36" s="271"/>
      <c r="N36" s="271"/>
    </row>
    <row r="37" spans="1:14" s="227" customFormat="1" ht="15.75" thickBot="1" x14ac:dyDescent="0.25">
      <c r="A37" s="413" t="s">
        <v>204</v>
      </c>
      <c r="B37" s="412">
        <f t="shared" ref="B37:H37" si="5">B25-B35</f>
        <v>0</v>
      </c>
      <c r="C37" s="412">
        <f t="shared" si="5"/>
        <v>0</v>
      </c>
      <c r="D37" s="412">
        <f t="shared" si="5"/>
        <v>0</v>
      </c>
      <c r="E37" s="412">
        <f t="shared" si="5"/>
        <v>0</v>
      </c>
      <c r="F37" s="412">
        <f t="shared" si="5"/>
        <v>0</v>
      </c>
      <c r="G37" s="481">
        <f t="shared" si="5"/>
        <v>0</v>
      </c>
      <c r="H37" s="414">
        <f t="shared" si="5"/>
        <v>0</v>
      </c>
      <c r="I37" s="266"/>
      <c r="J37" s="266"/>
      <c r="K37" s="272"/>
      <c r="L37" s="271"/>
      <c r="M37" s="271"/>
      <c r="N37" s="271"/>
    </row>
    <row r="38" spans="1:14" s="227" customFormat="1" ht="15.75" thickBot="1" x14ac:dyDescent="0.25">
      <c r="A38" s="415"/>
      <c r="B38" s="416"/>
      <c r="C38" s="416"/>
      <c r="D38" s="416"/>
      <c r="E38" s="416"/>
      <c r="F38" s="416"/>
      <c r="G38" s="482"/>
      <c r="H38" s="482"/>
      <c r="I38" s="266"/>
      <c r="J38" s="266"/>
      <c r="K38" s="272"/>
      <c r="L38" s="271"/>
      <c r="M38" s="271"/>
      <c r="N38" s="271"/>
    </row>
    <row r="39" spans="1:14" s="5" customFormat="1" ht="20.25" customHeight="1" thickBot="1" x14ac:dyDescent="0.35">
      <c r="A39" s="417" t="s">
        <v>564</v>
      </c>
      <c r="B39" s="418"/>
      <c r="C39" s="418"/>
      <c r="D39" s="418"/>
      <c r="E39" s="418"/>
      <c r="F39" s="418"/>
      <c r="G39" s="419"/>
      <c r="H39" s="419"/>
      <c r="I39" s="266"/>
      <c r="J39" s="266"/>
      <c r="K39" s="268"/>
      <c r="L39" s="269"/>
      <c r="M39" s="269"/>
      <c r="N39" s="269"/>
    </row>
    <row r="40" spans="1:14" s="5" customFormat="1" ht="22.5" customHeight="1" x14ac:dyDescent="0.2">
      <c r="A40" s="420" t="s">
        <v>568</v>
      </c>
      <c r="B40" s="421"/>
      <c r="C40" s="421"/>
      <c r="D40" s="421"/>
      <c r="E40" s="421"/>
      <c r="F40" s="421"/>
      <c r="G40" s="422"/>
      <c r="H40" s="422"/>
      <c r="I40" s="266"/>
      <c r="J40" s="266"/>
      <c r="K40" s="268"/>
      <c r="L40" s="269"/>
      <c r="M40" s="269"/>
      <c r="N40" s="269"/>
    </row>
    <row r="41" spans="1:14" s="5" customFormat="1" ht="22.5" customHeight="1" x14ac:dyDescent="0.25">
      <c r="A41" s="423" t="s">
        <v>288</v>
      </c>
      <c r="B41" s="483"/>
      <c r="C41" s="483"/>
      <c r="D41" s="483"/>
      <c r="E41" s="483"/>
      <c r="F41" s="483"/>
      <c r="G41" s="424"/>
      <c r="H41" s="424"/>
      <c r="I41" s="266"/>
      <c r="J41" s="266"/>
      <c r="K41" s="268"/>
      <c r="L41" s="269"/>
      <c r="M41" s="269"/>
      <c r="N41" s="269"/>
    </row>
    <row r="42" spans="1:14" ht="24" customHeight="1" x14ac:dyDescent="0.25">
      <c r="A42" s="423" t="s">
        <v>289</v>
      </c>
      <c r="B42" s="484"/>
      <c r="C42" s="484"/>
      <c r="D42" s="484"/>
      <c r="E42" s="484"/>
      <c r="F42" s="484"/>
      <c r="G42" s="425"/>
      <c r="H42" s="425"/>
      <c r="I42" s="254"/>
      <c r="J42" s="254"/>
      <c r="K42" s="254"/>
      <c r="L42" s="254"/>
      <c r="M42" s="254"/>
      <c r="N42" s="254"/>
    </row>
    <row r="43" spans="1:14" s="22" customFormat="1" ht="22.5" customHeight="1" x14ac:dyDescent="0.2">
      <c r="A43" s="423" t="s">
        <v>290</v>
      </c>
      <c r="B43" s="483"/>
      <c r="C43" s="483"/>
      <c r="D43" s="483"/>
      <c r="E43" s="483"/>
      <c r="F43" s="483"/>
      <c r="G43" s="424"/>
      <c r="H43" s="424"/>
      <c r="I43" s="273"/>
      <c r="J43" s="273"/>
      <c r="K43" s="273"/>
      <c r="L43" s="273"/>
      <c r="M43" s="273"/>
      <c r="N43" s="273"/>
    </row>
    <row r="44" spans="1:14" s="5" customFormat="1" ht="22.5" customHeight="1" x14ac:dyDescent="0.2">
      <c r="A44" s="423" t="s">
        <v>291</v>
      </c>
      <c r="B44" s="483"/>
      <c r="C44" s="483"/>
      <c r="D44" s="483"/>
      <c r="E44" s="483"/>
      <c r="F44" s="483"/>
      <c r="G44" s="424"/>
      <c r="H44" s="424"/>
      <c r="I44" s="266"/>
      <c r="J44" s="266"/>
      <c r="K44" s="268"/>
      <c r="L44" s="269"/>
      <c r="M44" s="269"/>
      <c r="N44" s="269"/>
    </row>
    <row r="45" spans="1:14" s="5" customFormat="1" ht="22.5" customHeight="1" x14ac:dyDescent="0.2">
      <c r="A45" s="423" t="s">
        <v>292</v>
      </c>
      <c r="B45" s="483"/>
      <c r="C45" s="483"/>
      <c r="D45" s="483"/>
      <c r="E45" s="483"/>
      <c r="F45" s="483"/>
      <c r="G45" s="424"/>
      <c r="H45" s="424"/>
      <c r="I45" s="266"/>
      <c r="J45" s="266"/>
      <c r="K45" s="268"/>
      <c r="L45" s="269"/>
      <c r="M45" s="269"/>
      <c r="N45" s="269"/>
    </row>
    <row r="46" spans="1:14" s="227" customFormat="1" ht="22.5" customHeight="1" x14ac:dyDescent="0.2">
      <c r="A46" s="423" t="s">
        <v>350</v>
      </c>
      <c r="B46" s="483"/>
      <c r="C46" s="483"/>
      <c r="D46" s="483"/>
      <c r="E46" s="483"/>
      <c r="F46" s="483"/>
      <c r="G46" s="424"/>
      <c r="H46" s="424"/>
      <c r="I46" s="266"/>
      <c r="J46" s="266"/>
      <c r="K46" s="272"/>
      <c r="L46" s="271"/>
      <c r="M46" s="271"/>
      <c r="N46" s="271"/>
    </row>
    <row r="47" spans="1:14" s="5" customFormat="1" ht="22.5" customHeight="1" x14ac:dyDescent="0.2">
      <c r="A47" s="423" t="s">
        <v>569</v>
      </c>
      <c r="B47" s="483"/>
      <c r="C47" s="483"/>
      <c r="D47" s="483"/>
      <c r="E47" s="483"/>
      <c r="F47" s="483"/>
      <c r="G47" s="424"/>
      <c r="H47" s="424"/>
      <c r="I47" s="266"/>
      <c r="J47" s="266"/>
      <c r="K47" s="268"/>
      <c r="L47" s="269"/>
      <c r="M47" s="269"/>
      <c r="N47" s="269"/>
    </row>
    <row r="48" spans="1:14" s="5" customFormat="1" ht="44.1" customHeight="1" thickBot="1" x14ac:dyDescent="0.25">
      <c r="A48" s="849" t="s">
        <v>614</v>
      </c>
      <c r="B48" s="850"/>
      <c r="C48" s="850"/>
      <c r="D48" s="850"/>
      <c r="E48" s="850"/>
      <c r="F48" s="850"/>
      <c r="G48" s="850"/>
      <c r="H48" s="851"/>
      <c r="I48" s="266"/>
      <c r="J48" s="266"/>
      <c r="K48" s="268"/>
      <c r="L48" s="269"/>
      <c r="M48" s="269"/>
      <c r="N48" s="269"/>
    </row>
    <row r="49" spans="1:14" s="8" customFormat="1" ht="15" x14ac:dyDescent="0.2">
      <c r="I49" s="256"/>
      <c r="J49" s="256"/>
      <c r="K49" s="256"/>
      <c r="L49" s="256"/>
      <c r="M49" s="256"/>
      <c r="N49" s="256"/>
    </row>
    <row r="50" spans="1:14" ht="15" x14ac:dyDescent="0.25">
      <c r="A50" s="58" t="s">
        <v>132</v>
      </c>
      <c r="B50" s="58" t="s">
        <v>41</v>
      </c>
      <c r="I50" s="254"/>
      <c r="J50" s="254"/>
      <c r="K50" s="254"/>
      <c r="L50" s="254"/>
      <c r="M50" s="254"/>
      <c r="N50" s="254"/>
    </row>
    <row r="51" spans="1:14" ht="15" x14ac:dyDescent="0.25">
      <c r="A51" s="58" t="s">
        <v>131</v>
      </c>
      <c r="B51" s="58" t="s">
        <v>42</v>
      </c>
      <c r="I51" s="254"/>
      <c r="J51" s="254"/>
      <c r="K51" s="254"/>
      <c r="L51" s="254"/>
      <c r="M51" s="254"/>
      <c r="N51" s="254"/>
    </row>
    <row r="52" spans="1:14" ht="15" x14ac:dyDescent="0.25">
      <c r="A52" s="58" t="s">
        <v>285</v>
      </c>
      <c r="B52" s="58" t="s">
        <v>286</v>
      </c>
      <c r="I52" s="254"/>
      <c r="J52" s="254"/>
      <c r="K52" s="254"/>
      <c r="L52" s="254"/>
      <c r="M52" s="254"/>
      <c r="N52" s="254"/>
    </row>
    <row r="53" spans="1:14" ht="15" x14ac:dyDescent="0.25">
      <c r="A53" s="58" t="s">
        <v>62</v>
      </c>
      <c r="B53" s="58" t="s">
        <v>43</v>
      </c>
      <c r="I53" s="254"/>
      <c r="J53" s="254"/>
      <c r="K53" s="254"/>
      <c r="L53" s="254"/>
      <c r="M53" s="254"/>
      <c r="N53" s="254"/>
    </row>
    <row r="54" spans="1:14" ht="15" x14ac:dyDescent="0.25">
      <c r="A54" s="58" t="s">
        <v>348</v>
      </c>
      <c r="B54" s="58" t="s">
        <v>287</v>
      </c>
      <c r="I54" s="254"/>
      <c r="J54" s="254"/>
      <c r="K54" s="254"/>
      <c r="L54" s="254"/>
      <c r="M54" s="254"/>
      <c r="N54" s="254"/>
    </row>
    <row r="55" spans="1:14" x14ac:dyDescent="0.2">
      <c r="I55" s="254"/>
      <c r="J55" s="254"/>
      <c r="K55" s="254"/>
      <c r="L55" s="254"/>
      <c r="M55" s="254"/>
      <c r="N55" s="254"/>
    </row>
    <row r="56" spans="1:14" x14ac:dyDescent="0.2">
      <c r="I56" s="254"/>
    </row>
    <row r="57" spans="1:14" x14ac:dyDescent="0.2">
      <c r="I57" s="254"/>
    </row>
  </sheetData>
  <sheetProtection sheet="1" objects="1" scenarios="1" selectLockedCells="1"/>
  <protectedRanges>
    <protectedRange sqref="H6" name="Approved By"/>
    <protectedRange sqref="C6:D6" name="Approved Date"/>
  </protectedRanges>
  <mergeCells count="4">
    <mergeCell ref="A1:I1"/>
    <mergeCell ref="A2:I2"/>
    <mergeCell ref="B4:C4"/>
    <mergeCell ref="A48:H48"/>
  </mergeCells>
  <printOptions horizontalCentered="1"/>
  <pageMargins left="0.2" right="0.2" top="0.25" bottom="0.25" header="0.3" footer="0.3"/>
  <pageSetup scale="76"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J42"/>
  <sheetViews>
    <sheetView zoomScale="90" zoomScaleNormal="90" workbookViewId="0">
      <pane xSplit="1" ySplit="8" topLeftCell="B9" activePane="bottomRight" state="frozen"/>
      <selection activeCell="A3" sqref="A3"/>
      <selection pane="topRight" activeCell="A3" sqref="A3"/>
      <selection pane="bottomLeft" activeCell="A3" sqref="A3"/>
      <selection pane="bottomRight" activeCell="G2" sqref="G2:I2"/>
    </sheetView>
  </sheetViews>
  <sheetFormatPr defaultColWidth="9.140625" defaultRowHeight="14.25" x14ac:dyDescent="0.2"/>
  <cols>
    <col min="1" max="1" width="38" style="7" customWidth="1"/>
    <col min="2" max="2" width="18" style="7" customWidth="1"/>
    <col min="3" max="3" width="24.140625" style="7" customWidth="1"/>
    <col min="4" max="4" width="18" style="7" hidden="1" customWidth="1"/>
    <col min="5" max="5" width="24.85546875" style="7" hidden="1" customWidth="1"/>
    <col min="6" max="6" width="20.5703125" style="7" customWidth="1"/>
    <col min="7" max="7" width="9.140625" style="7"/>
    <col min="8" max="8" width="20.28515625" style="7" customWidth="1"/>
    <col min="9" max="16384" width="9.140625" style="7"/>
  </cols>
  <sheetData>
    <row r="1" spans="1:10" ht="30" x14ac:dyDescent="0.4">
      <c r="A1" s="852" t="s">
        <v>0</v>
      </c>
      <c r="B1" s="852"/>
      <c r="C1" s="852"/>
      <c r="D1" s="852"/>
      <c r="E1" s="852"/>
      <c r="F1" s="852"/>
    </row>
    <row r="2" spans="1:10" ht="33.75" customHeight="1" x14ac:dyDescent="0.25">
      <c r="A2" s="811" t="s">
        <v>522</v>
      </c>
      <c r="B2" s="811"/>
      <c r="C2" s="811"/>
      <c r="D2" s="811"/>
      <c r="E2" s="811"/>
      <c r="F2" s="811"/>
      <c r="G2" s="809" t="s">
        <v>106</v>
      </c>
      <c r="H2" s="809"/>
      <c r="I2" s="809"/>
    </row>
    <row r="4" spans="1:10" s="8" customFormat="1" ht="30.75" customHeight="1" thickBot="1" x14ac:dyDescent="0.3">
      <c r="A4" s="60" t="s">
        <v>3</v>
      </c>
      <c r="B4" s="856">
        <f>'Cost Allocation Instructions'!D4</f>
        <v>0</v>
      </c>
      <c r="C4" s="856"/>
      <c r="D4" s="857"/>
      <c r="F4" s="63" t="s">
        <v>4</v>
      </c>
      <c r="G4" s="62">
        <f>'Cost Allocation Instructions'!J4</f>
        <v>0</v>
      </c>
      <c r="J4" s="64"/>
    </row>
    <row r="6" spans="1:10" ht="15" thickBot="1" x14ac:dyDescent="0.25"/>
    <row r="7" spans="1:10" s="8" customFormat="1" ht="12.75" customHeight="1" thickBot="1" x14ac:dyDescent="0.25">
      <c r="A7" s="855" t="s">
        <v>7</v>
      </c>
      <c r="B7" s="854" t="s">
        <v>563</v>
      </c>
      <c r="C7" s="854" t="s">
        <v>8</v>
      </c>
      <c r="D7" s="855" t="s">
        <v>9</v>
      </c>
      <c r="E7" s="855" t="s">
        <v>8</v>
      </c>
    </row>
    <row r="8" spans="1:10" s="8" customFormat="1" ht="57" customHeight="1" thickBot="1" x14ac:dyDescent="0.25">
      <c r="A8" s="855"/>
      <c r="B8" s="854"/>
      <c r="C8" s="854"/>
      <c r="D8" s="855"/>
      <c r="E8" s="855"/>
    </row>
    <row r="9" spans="1:10" s="8" customFormat="1" ht="21.75" thickBot="1" x14ac:dyDescent="0.4">
      <c r="A9" s="376" t="s">
        <v>339</v>
      </c>
      <c r="B9" s="602">
        <v>0</v>
      </c>
      <c r="C9" s="602"/>
      <c r="D9" s="17">
        <v>0</v>
      </c>
      <c r="E9" s="17"/>
    </row>
    <row r="10" spans="1:10" s="8" customFormat="1" ht="21.75" thickBot="1" x14ac:dyDescent="0.4">
      <c r="A10" s="377" t="s">
        <v>340</v>
      </c>
      <c r="B10" s="602">
        <v>0</v>
      </c>
      <c r="C10" s="602"/>
      <c r="D10" s="97">
        <v>0</v>
      </c>
      <c r="E10" s="97"/>
    </row>
    <row r="11" spans="1:10" s="8" customFormat="1" ht="21.75" thickBot="1" x14ac:dyDescent="0.4">
      <c r="A11" s="378" t="s">
        <v>341</v>
      </c>
      <c r="B11" s="602">
        <v>0</v>
      </c>
      <c r="C11" s="602"/>
      <c r="D11" s="17">
        <v>0</v>
      </c>
      <c r="E11" s="17"/>
    </row>
    <row r="12" spans="1:10" s="8" customFormat="1" ht="21.75" thickBot="1" x14ac:dyDescent="0.4">
      <c r="A12" s="379" t="s">
        <v>342</v>
      </c>
      <c r="B12" s="602">
        <v>0</v>
      </c>
      <c r="C12" s="602"/>
      <c r="D12" s="97">
        <v>0</v>
      </c>
      <c r="E12" s="97"/>
    </row>
    <row r="13" spans="1:10" s="8" customFormat="1" ht="21.75" thickBot="1" x14ac:dyDescent="0.4">
      <c r="A13" s="380" t="s">
        <v>343</v>
      </c>
      <c r="B13" s="602">
        <v>0</v>
      </c>
      <c r="C13" s="602"/>
      <c r="D13" s="17">
        <v>0</v>
      </c>
      <c r="E13" s="17"/>
    </row>
    <row r="14" spans="1:10" s="8" customFormat="1" ht="21.75" thickBot="1" x14ac:dyDescent="0.4">
      <c r="A14" s="381" t="s">
        <v>344</v>
      </c>
      <c r="B14" s="602">
        <v>0</v>
      </c>
      <c r="C14" s="602"/>
      <c r="D14" s="97">
        <v>0</v>
      </c>
      <c r="E14" s="97"/>
    </row>
    <row r="15" spans="1:10" s="8" customFormat="1" ht="21.75" thickBot="1" x14ac:dyDescent="0.4">
      <c r="A15" s="382" t="s">
        <v>345</v>
      </c>
      <c r="B15" s="602">
        <v>0</v>
      </c>
      <c r="C15" s="602"/>
      <c r="D15" s="17">
        <v>0</v>
      </c>
      <c r="E15" s="17"/>
    </row>
    <row r="16" spans="1:10" s="8" customFormat="1" ht="21.75" thickBot="1" x14ac:dyDescent="0.4">
      <c r="A16" s="383" t="s">
        <v>346</v>
      </c>
      <c r="B16" s="602">
        <v>0</v>
      </c>
      <c r="C16" s="602"/>
      <c r="D16" s="97">
        <v>0</v>
      </c>
      <c r="E16" s="97"/>
    </row>
    <row r="17" spans="1:5" s="8" customFormat="1" ht="21.75" thickBot="1" x14ac:dyDescent="0.4">
      <c r="A17" s="384" t="s">
        <v>347</v>
      </c>
      <c r="B17" s="602">
        <v>0</v>
      </c>
      <c r="C17" s="602"/>
      <c r="D17" s="17">
        <v>0</v>
      </c>
      <c r="E17" s="17"/>
    </row>
    <row r="18" spans="1:5" s="8" customFormat="1" ht="18" customHeight="1" thickBot="1" x14ac:dyDescent="0.3">
      <c r="A18" s="85" t="s">
        <v>6</v>
      </c>
      <c r="B18" s="86">
        <f>SUM(B9:B17)</f>
        <v>0</v>
      </c>
      <c r="C18" s="18"/>
      <c r="D18" s="86">
        <f>SUM(D9:D17)</f>
        <v>0</v>
      </c>
      <c r="E18" s="18"/>
    </row>
    <row r="19" spans="1:5" s="8" customFormat="1" ht="18" customHeight="1" x14ac:dyDescent="0.25">
      <c r="A19" s="15"/>
      <c r="B19" s="12"/>
      <c r="C19" s="11"/>
      <c r="D19" s="12"/>
      <c r="E19" s="14"/>
    </row>
    <row r="20" spans="1:5" s="8" customFormat="1" ht="18" customHeight="1" thickBot="1" x14ac:dyDescent="0.3">
      <c r="A20" s="15"/>
      <c r="B20" s="12"/>
      <c r="C20" s="11"/>
      <c r="D20" s="12"/>
      <c r="E20" s="14"/>
    </row>
    <row r="21" spans="1:5" s="8" customFormat="1" ht="12.75" customHeight="1" thickBot="1" x14ac:dyDescent="0.25">
      <c r="A21" s="853" t="s">
        <v>10</v>
      </c>
      <c r="B21" s="854" t="s">
        <v>11</v>
      </c>
      <c r="C21" s="854" t="s">
        <v>8</v>
      </c>
      <c r="D21" s="853" t="s">
        <v>12</v>
      </c>
      <c r="E21" s="853" t="s">
        <v>8</v>
      </c>
    </row>
    <row r="22" spans="1:5" s="8" customFormat="1" ht="50.25" customHeight="1" thickBot="1" x14ac:dyDescent="0.25">
      <c r="A22" s="853"/>
      <c r="B22" s="854"/>
      <c r="C22" s="854"/>
      <c r="D22" s="853"/>
      <c r="E22" s="853"/>
    </row>
    <row r="23" spans="1:5" s="2" customFormat="1" ht="21.75" thickBot="1" x14ac:dyDescent="0.4">
      <c r="A23" s="376" t="s">
        <v>339</v>
      </c>
      <c r="B23" s="603">
        <v>0</v>
      </c>
      <c r="C23" s="603"/>
      <c r="D23" s="17">
        <v>0</v>
      </c>
      <c r="E23" s="17"/>
    </row>
    <row r="24" spans="1:5" s="8" customFormat="1" ht="21.75" thickBot="1" x14ac:dyDescent="0.4">
      <c r="A24" s="377" t="s">
        <v>340</v>
      </c>
      <c r="B24" s="604">
        <v>0</v>
      </c>
      <c r="C24" s="602"/>
      <c r="D24" s="97">
        <v>0</v>
      </c>
      <c r="E24" s="97"/>
    </row>
    <row r="25" spans="1:5" s="2" customFormat="1" ht="21.75" thickBot="1" x14ac:dyDescent="0.4">
      <c r="A25" s="378" t="s">
        <v>341</v>
      </c>
      <c r="B25" s="603">
        <v>0</v>
      </c>
      <c r="C25" s="603"/>
      <c r="D25" s="17">
        <v>0</v>
      </c>
      <c r="E25" s="17"/>
    </row>
    <row r="26" spans="1:5" s="8" customFormat="1" ht="21.75" thickBot="1" x14ac:dyDescent="0.4">
      <c r="A26" s="379" t="s">
        <v>342</v>
      </c>
      <c r="B26" s="602">
        <v>0</v>
      </c>
      <c r="C26" s="602"/>
      <c r="D26" s="97">
        <v>0</v>
      </c>
      <c r="E26" s="97"/>
    </row>
    <row r="27" spans="1:5" s="8" customFormat="1" ht="21.75" thickBot="1" x14ac:dyDescent="0.4">
      <c r="A27" s="380" t="s">
        <v>343</v>
      </c>
      <c r="B27" s="603">
        <v>0</v>
      </c>
      <c r="C27" s="603"/>
      <c r="D27" s="17">
        <v>0</v>
      </c>
      <c r="E27" s="17"/>
    </row>
    <row r="28" spans="1:5" s="8" customFormat="1" ht="21.75" thickBot="1" x14ac:dyDescent="0.4">
      <c r="A28" s="381" t="s">
        <v>344</v>
      </c>
      <c r="B28" s="602">
        <v>0</v>
      </c>
      <c r="C28" s="602"/>
      <c r="D28" s="97">
        <v>0</v>
      </c>
      <c r="E28" s="97"/>
    </row>
    <row r="29" spans="1:5" s="8" customFormat="1" ht="21.75" thickBot="1" x14ac:dyDescent="0.4">
      <c r="A29" s="382" t="s">
        <v>345</v>
      </c>
      <c r="B29" s="603">
        <v>0</v>
      </c>
      <c r="C29" s="603"/>
      <c r="D29" s="17">
        <v>0</v>
      </c>
      <c r="E29" s="17"/>
    </row>
    <row r="30" spans="1:5" s="8" customFormat="1" ht="21.75" thickBot="1" x14ac:dyDescent="0.4">
      <c r="A30" s="383" t="s">
        <v>346</v>
      </c>
      <c r="B30" s="602">
        <v>0</v>
      </c>
      <c r="C30" s="602"/>
      <c r="D30" s="97">
        <v>0</v>
      </c>
      <c r="E30" s="97"/>
    </row>
    <row r="31" spans="1:5" s="8" customFormat="1" ht="21.75" thickBot="1" x14ac:dyDescent="0.4">
      <c r="A31" s="384" t="s">
        <v>347</v>
      </c>
      <c r="B31" s="603">
        <v>0</v>
      </c>
      <c r="C31" s="603"/>
      <c r="D31" s="17">
        <v>0</v>
      </c>
      <c r="E31" s="17"/>
    </row>
    <row r="32" spans="1:5" s="8" customFormat="1" ht="16.5" thickBot="1" x14ac:dyDescent="0.3">
      <c r="A32" s="85" t="s">
        <v>6</v>
      </c>
      <c r="B32" s="86">
        <f>SUM(B23:B31)</f>
        <v>0</v>
      </c>
      <c r="C32" s="18"/>
      <c r="D32" s="86">
        <f>SUM(D23:D31)</f>
        <v>0</v>
      </c>
      <c r="E32" s="18"/>
    </row>
    <row r="33" spans="1:5" s="8" customFormat="1" ht="16.5" thickBot="1" x14ac:dyDescent="0.3">
      <c r="A33" s="13"/>
      <c r="B33" s="10"/>
      <c r="C33" s="3"/>
      <c r="D33" s="10"/>
      <c r="E33" s="16"/>
    </row>
    <row r="34" spans="1:5" s="8" customFormat="1" ht="30" customHeight="1" thickBot="1" x14ac:dyDescent="0.3">
      <c r="A34" s="70" t="s">
        <v>13</v>
      </c>
      <c r="B34" s="71">
        <f>B32+B18</f>
        <v>0</v>
      </c>
      <c r="C34" s="19"/>
      <c r="D34" s="71">
        <f>D32+D18</f>
        <v>0</v>
      </c>
      <c r="E34" s="20"/>
    </row>
    <row r="36" spans="1:5" ht="15" x14ac:dyDescent="0.2">
      <c r="B36" s="8" t="s">
        <v>14</v>
      </c>
    </row>
    <row r="37" spans="1:5" ht="15" x14ac:dyDescent="0.2">
      <c r="B37" s="8"/>
    </row>
    <row r="38" spans="1:5" ht="15.75" x14ac:dyDescent="0.25">
      <c r="B38" s="3" t="s">
        <v>15</v>
      </c>
    </row>
    <row r="39" spans="1:5" ht="15" x14ac:dyDescent="0.2">
      <c r="B39" s="2" t="s">
        <v>16</v>
      </c>
    </row>
    <row r="40" spans="1:5" ht="15" x14ac:dyDescent="0.2">
      <c r="B40" s="8"/>
    </row>
    <row r="41" spans="1:5" ht="15.75" x14ac:dyDescent="0.25">
      <c r="B41" s="6" t="s">
        <v>17</v>
      </c>
    </row>
    <row r="42" spans="1:5" ht="15" x14ac:dyDescent="0.2">
      <c r="B42" s="2" t="s">
        <v>18</v>
      </c>
    </row>
  </sheetData>
  <sheetProtection sheet="1" objects="1" scenarios="1" selectLockedCells="1"/>
  <protectedRanges>
    <protectedRange sqref="B23:E31" name="Data Entry Cash"/>
    <protectedRange sqref="B9:E17" name="Data Entry Match"/>
  </protectedRanges>
  <mergeCells count="14">
    <mergeCell ref="G2:I2"/>
    <mergeCell ref="A2:F2"/>
    <mergeCell ref="A1:F1"/>
    <mergeCell ref="D21:D22"/>
    <mergeCell ref="E21:E22"/>
    <mergeCell ref="A21:A22"/>
    <mergeCell ref="B21:B22"/>
    <mergeCell ref="C21:C22"/>
    <mergeCell ref="C7:C8"/>
    <mergeCell ref="D7:D8"/>
    <mergeCell ref="E7:E8"/>
    <mergeCell ref="A7:A8"/>
    <mergeCell ref="B7:B8"/>
    <mergeCell ref="B4:D4"/>
  </mergeCells>
  <hyperlinks>
    <hyperlink ref="G2" location="'Agency Budget Summary'!A1" display="Click here to return to Agency Budget Summary Page" xr:uid="{00000000-0004-0000-0500-000000000000}"/>
    <hyperlink ref="G2:I2" location="'DCF-ODV Budget Summary'!A1" display="Click here to return to DCF-ODV Budget Summary Page" xr:uid="{00000000-0004-0000-0500-000001000000}"/>
  </hyperlinks>
  <pageMargins left="0.7" right="0.2" top="0.5" bottom="0.5" header="0.3" footer="0.3"/>
  <pageSetup scale="71" orientation="landscape" horizontalDpi="4294967295" verticalDpi="4294967295" r:id="rId1"/>
  <colBreaks count="1" manualBreakCount="1">
    <brk id="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39997558519241921"/>
    <pageSetUpPr fitToPage="1"/>
  </sheetPr>
  <dimension ref="A1:T76"/>
  <sheetViews>
    <sheetView zoomScale="90" zoomScaleNormal="90" workbookViewId="0">
      <selection activeCell="K18" sqref="K18"/>
    </sheetView>
  </sheetViews>
  <sheetFormatPr defaultColWidth="9.140625" defaultRowHeight="14.25" x14ac:dyDescent="0.2"/>
  <cols>
    <col min="1" max="1" width="29" style="7" customWidth="1"/>
    <col min="2" max="2" width="11.85546875" style="7" customWidth="1"/>
    <col min="3" max="3" width="13" style="7" customWidth="1"/>
    <col min="4" max="4" width="9.140625" style="7"/>
    <col min="5" max="5" width="11.28515625" style="7" customWidth="1"/>
    <col min="6" max="6" width="9.140625" style="7"/>
    <col min="7" max="7" width="12.42578125" style="7" customWidth="1"/>
    <col min="8" max="8" width="9.140625" style="7"/>
    <col min="9" max="9" width="10.7109375" style="7" customWidth="1"/>
    <col min="10" max="10" width="13.7109375" style="7" customWidth="1"/>
    <col min="11" max="11" width="13.5703125" style="7" customWidth="1"/>
    <col min="12" max="12" width="10.7109375" style="7" customWidth="1"/>
    <col min="13" max="13" width="12.7109375" style="7" customWidth="1"/>
    <col min="14" max="14" width="4.5703125" style="7" customWidth="1"/>
    <col min="15" max="15" width="23.42578125" style="7" customWidth="1"/>
    <col min="16" max="16" width="12.7109375" style="7" customWidth="1"/>
    <col min="17" max="17" width="9.140625" style="7"/>
    <col min="18" max="18" width="19.28515625" style="7" customWidth="1"/>
    <col min="19" max="16384" width="9.140625" style="7"/>
  </cols>
  <sheetData>
    <row r="1" spans="1:20" ht="30" x14ac:dyDescent="0.4">
      <c r="A1" s="852" t="s">
        <v>0</v>
      </c>
      <c r="B1" s="852"/>
      <c r="C1" s="852"/>
      <c r="D1" s="852"/>
      <c r="E1" s="852"/>
      <c r="F1" s="852"/>
      <c r="G1" s="852"/>
      <c r="H1" s="852"/>
      <c r="I1" s="852"/>
      <c r="J1" s="852"/>
      <c r="K1" s="852"/>
      <c r="L1" s="852"/>
      <c r="M1" s="852"/>
      <c r="N1" s="852"/>
      <c r="O1" s="852"/>
      <c r="P1" s="852"/>
      <c r="Q1" s="852"/>
    </row>
    <row r="2" spans="1:20" ht="32.25" customHeight="1" x14ac:dyDescent="0.25">
      <c r="A2" s="811" t="s">
        <v>523</v>
      </c>
      <c r="B2" s="811"/>
      <c r="C2" s="811"/>
      <c r="D2" s="811"/>
      <c r="E2" s="811"/>
      <c r="F2" s="811"/>
      <c r="G2" s="811"/>
      <c r="H2" s="811"/>
      <c r="I2" s="811"/>
      <c r="J2" s="811"/>
      <c r="K2" s="811"/>
      <c r="L2" s="811"/>
      <c r="M2" s="811"/>
      <c r="N2" s="811"/>
      <c r="O2" s="811"/>
      <c r="P2" s="811"/>
      <c r="Q2" s="811"/>
      <c r="R2" s="809" t="s">
        <v>106</v>
      </c>
      <c r="S2" s="809"/>
      <c r="T2" s="809"/>
    </row>
    <row r="4" spans="1:20" s="8" customFormat="1" ht="30.75" customHeight="1" thickBot="1" x14ac:dyDescent="0.3">
      <c r="A4" s="59"/>
      <c r="B4" s="59"/>
      <c r="C4" s="60" t="s">
        <v>3</v>
      </c>
      <c r="D4" s="857">
        <f>'Cost Allocation Instructions'!D4</f>
        <v>0</v>
      </c>
      <c r="E4" s="857"/>
      <c r="F4" s="857"/>
      <c r="G4" s="59"/>
      <c r="H4" s="59"/>
      <c r="I4" s="60" t="s">
        <v>4</v>
      </c>
      <c r="J4" s="62">
        <f>'Cost Allocation Instructions'!J4</f>
        <v>0</v>
      </c>
      <c r="K4" s="59"/>
      <c r="L4" s="59"/>
      <c r="M4" s="59"/>
      <c r="N4" s="59"/>
      <c r="O4" s="59"/>
      <c r="P4" s="59"/>
      <c r="Q4" s="59"/>
    </row>
    <row r="6" spans="1:20" s="75" customFormat="1" x14ac:dyDescent="0.2"/>
    <row r="7" spans="1:20" s="75" customFormat="1" ht="15" thickBot="1" x14ac:dyDescent="0.25"/>
    <row r="8" spans="1:20" s="75" customFormat="1" ht="15.75" thickTop="1" x14ac:dyDescent="0.25">
      <c r="A8" s="143" t="s">
        <v>336</v>
      </c>
      <c r="B8" s="144"/>
      <c r="C8" s="144"/>
      <c r="D8" s="145"/>
      <c r="E8" s="145"/>
      <c r="F8" s="145"/>
      <c r="G8" s="145"/>
      <c r="H8" s="145"/>
      <c r="I8" s="145"/>
      <c r="J8" s="145"/>
      <c r="K8" s="145"/>
      <c r="L8" s="145"/>
      <c r="M8" s="145"/>
      <c r="N8" s="145"/>
      <c r="O8" s="145"/>
      <c r="P8" s="145"/>
    </row>
    <row r="9" spans="1:20" s="75" customFormat="1" ht="45" customHeight="1" x14ac:dyDescent="0.25">
      <c r="A9" s="858" t="s">
        <v>165</v>
      </c>
      <c r="B9" s="859"/>
      <c r="C9" s="859"/>
      <c r="D9" s="859"/>
      <c r="E9" s="859"/>
      <c r="F9" s="859"/>
      <c r="G9" s="859"/>
      <c r="H9" s="859"/>
      <c r="I9" s="859"/>
      <c r="J9" s="859"/>
      <c r="K9" s="859"/>
      <c r="L9" s="859"/>
      <c r="M9" s="860"/>
      <c r="N9" s="81"/>
      <c r="O9" s="81"/>
      <c r="P9" s="81"/>
    </row>
    <row r="10" spans="1:20" s="75" customFormat="1" ht="15" x14ac:dyDescent="0.25">
      <c r="A10" s="81"/>
      <c r="B10" s="81"/>
      <c r="C10" s="81"/>
      <c r="D10" s="81"/>
      <c r="E10" s="81"/>
      <c r="F10" s="81"/>
      <c r="G10" s="81"/>
      <c r="H10" s="81"/>
      <c r="I10" s="81"/>
      <c r="J10" s="81"/>
      <c r="K10" s="81"/>
      <c r="L10" s="81"/>
      <c r="M10" s="81"/>
      <c r="N10" s="81"/>
      <c r="O10" s="81"/>
      <c r="P10" s="81"/>
    </row>
    <row r="11" spans="1:20" s="75" customFormat="1" ht="15" x14ac:dyDescent="0.25">
      <c r="A11" s="146" t="s">
        <v>337</v>
      </c>
      <c r="B11" s="147"/>
      <c r="C11" s="147"/>
      <c r="D11" s="81"/>
      <c r="E11" s="81"/>
      <c r="F11" s="81"/>
      <c r="G11" s="81"/>
      <c r="H11" s="81"/>
      <c r="I11" s="81"/>
      <c r="J11" s="81"/>
      <c r="K11" s="81"/>
      <c r="L11" s="81"/>
      <c r="M11" s="81"/>
      <c r="N11" s="81"/>
      <c r="O11" s="81"/>
      <c r="P11" s="81"/>
    </row>
    <row r="12" spans="1:20" s="75" customFormat="1" ht="30" customHeight="1" x14ac:dyDescent="0.25">
      <c r="A12" s="865" t="s">
        <v>166</v>
      </c>
      <c r="B12" s="866"/>
      <c r="C12" s="866"/>
      <c r="D12" s="866"/>
      <c r="E12" s="866"/>
      <c r="F12" s="866"/>
      <c r="G12" s="866"/>
      <c r="H12" s="866"/>
      <c r="I12" s="866"/>
      <c r="J12" s="866"/>
      <c r="K12" s="866"/>
      <c r="L12" s="866"/>
      <c r="M12" s="867"/>
      <c r="N12" s="81"/>
      <c r="O12" s="81"/>
      <c r="P12" s="81"/>
    </row>
    <row r="13" spans="1:20" s="75" customFormat="1" ht="30" customHeight="1" x14ac:dyDescent="0.25">
      <c r="A13" s="185"/>
      <c r="B13" s="185"/>
      <c r="C13" s="185"/>
      <c r="D13" s="185"/>
      <c r="E13" s="184"/>
      <c r="F13" s="184"/>
      <c r="G13" s="185"/>
      <c r="H13" s="185"/>
      <c r="I13" s="183"/>
      <c r="J13" s="183"/>
      <c r="K13" s="183"/>
      <c r="L13" s="183"/>
      <c r="M13" s="185"/>
      <c r="N13" s="81"/>
      <c r="O13" s="81"/>
      <c r="P13" s="81"/>
    </row>
    <row r="14" spans="1:20" s="75" customFormat="1" ht="30" customHeight="1" x14ac:dyDescent="0.25">
      <c r="A14" s="186" t="s">
        <v>171</v>
      </c>
      <c r="B14" s="185"/>
      <c r="C14" s="185"/>
      <c r="D14" s="185"/>
      <c r="E14" s="184"/>
      <c r="F14" s="184"/>
      <c r="G14" s="185"/>
      <c r="H14" s="185"/>
      <c r="I14" s="193"/>
      <c r="J14" s="194" t="s">
        <v>173</v>
      </c>
      <c r="K14" s="185"/>
      <c r="L14" s="185"/>
      <c r="M14" s="185"/>
      <c r="N14" s="81"/>
      <c r="O14" s="81"/>
      <c r="P14" s="81"/>
    </row>
    <row r="15" spans="1:20" s="75" customFormat="1" ht="30" customHeight="1" x14ac:dyDescent="0.25">
      <c r="A15" s="186"/>
      <c r="B15" s="185"/>
      <c r="C15" s="185"/>
      <c r="D15" s="185"/>
      <c r="E15" s="184"/>
      <c r="F15" s="184"/>
      <c r="G15" s="185"/>
      <c r="H15" s="185"/>
      <c r="I15" s="184"/>
      <c r="J15" s="184"/>
      <c r="K15" s="184"/>
      <c r="L15" s="184"/>
      <c r="M15" s="185"/>
      <c r="N15" s="81"/>
      <c r="O15" s="81"/>
      <c r="P15" s="81"/>
    </row>
    <row r="16" spans="1:20" s="75" customFormat="1" ht="30" customHeight="1" x14ac:dyDescent="0.25">
      <c r="A16" s="148"/>
      <c r="B16" s="148"/>
      <c r="C16" s="148"/>
      <c r="D16" s="148"/>
      <c r="E16" s="861" t="s">
        <v>157</v>
      </c>
      <c r="F16" s="862"/>
      <c r="G16" s="149"/>
      <c r="H16" s="149"/>
      <c r="I16" s="863" t="s">
        <v>169</v>
      </c>
      <c r="J16" s="863"/>
      <c r="K16" s="863"/>
      <c r="L16" s="863"/>
      <c r="M16" s="150"/>
      <c r="N16" s="81"/>
      <c r="O16" s="81"/>
      <c r="P16" s="81"/>
    </row>
    <row r="17" spans="1:16" s="75" customFormat="1" ht="15" x14ac:dyDescent="0.25">
      <c r="A17" s="148"/>
      <c r="B17" s="148"/>
      <c r="C17" s="148"/>
      <c r="D17" s="148"/>
      <c r="E17" s="151" t="s">
        <v>168</v>
      </c>
      <c r="F17" s="152" t="s">
        <v>25</v>
      </c>
      <c r="G17" s="152"/>
      <c r="H17" s="81"/>
      <c r="I17" s="153"/>
      <c r="J17" s="154" t="s">
        <v>170</v>
      </c>
      <c r="K17" s="154"/>
      <c r="L17" s="154"/>
      <c r="M17" s="81"/>
      <c r="N17" s="81"/>
      <c r="O17" s="81"/>
      <c r="P17" s="81"/>
    </row>
    <row r="18" spans="1:16" s="75" customFormat="1" ht="15" x14ac:dyDescent="0.25">
      <c r="A18" s="148"/>
      <c r="B18" s="148"/>
      <c r="C18" s="148"/>
      <c r="D18" s="148"/>
      <c r="E18" s="148"/>
      <c r="F18" s="152"/>
      <c r="G18" s="152"/>
      <c r="H18" s="81"/>
      <c r="I18" s="153"/>
      <c r="J18" s="240">
        <f>'DCF-ODV Budget Summary'!E20</f>
        <v>0</v>
      </c>
      <c r="K18" s="240"/>
      <c r="L18" s="154"/>
      <c r="M18" s="81"/>
      <c r="N18" s="81"/>
      <c r="O18" s="81"/>
      <c r="P18" s="81"/>
    </row>
    <row r="19" spans="1:16" s="75" customFormat="1" ht="15" x14ac:dyDescent="0.25">
      <c r="A19" s="148"/>
      <c r="B19" s="148"/>
      <c r="C19" s="148"/>
      <c r="D19" s="148"/>
      <c r="E19" s="148"/>
      <c r="F19" s="152"/>
      <c r="G19" s="152"/>
      <c r="H19" s="81"/>
      <c r="I19" s="153"/>
      <c r="J19" s="241">
        <v>0.25</v>
      </c>
      <c r="K19" s="241"/>
      <c r="L19" s="154"/>
      <c r="M19" s="81"/>
      <c r="N19" s="81"/>
      <c r="O19" s="81"/>
      <c r="P19" s="81"/>
    </row>
    <row r="20" spans="1:16" s="75" customFormat="1" ht="30" x14ac:dyDescent="0.25">
      <c r="A20" s="148"/>
      <c r="B20" s="148"/>
      <c r="C20" s="148"/>
      <c r="D20" s="148"/>
      <c r="E20" s="148"/>
      <c r="F20" s="148"/>
      <c r="G20" s="148"/>
      <c r="H20" s="81"/>
      <c r="I20" s="155"/>
      <c r="J20" s="275">
        <f>'DCF-ODV Budget Summary'!E22</f>
        <v>0</v>
      </c>
      <c r="K20" s="156"/>
      <c r="L20" s="156"/>
      <c r="M20" s="157">
        <f>SUM(I20:L20)</f>
        <v>0</v>
      </c>
      <c r="N20" s="81"/>
      <c r="O20" s="191" t="s">
        <v>172</v>
      </c>
      <c r="P20" s="81"/>
    </row>
    <row r="21" spans="1:16" s="75" customFormat="1" ht="15" x14ac:dyDescent="0.25">
      <c r="A21" s="148"/>
      <c r="B21" s="148"/>
      <c r="C21" s="148"/>
      <c r="D21" s="148"/>
      <c r="E21" s="148"/>
      <c r="F21" s="148"/>
      <c r="G21" s="148"/>
      <c r="H21" s="81"/>
      <c r="I21" s="158"/>
      <c r="J21" s="159"/>
      <c r="K21" s="159"/>
      <c r="L21" s="159"/>
      <c r="M21" s="81"/>
      <c r="N21" s="81"/>
      <c r="O21" s="81"/>
      <c r="P21" s="81"/>
    </row>
    <row r="22" spans="1:16" s="75" customFormat="1" ht="15" x14ac:dyDescent="0.25">
      <c r="A22" s="148"/>
      <c r="B22" s="148"/>
      <c r="C22" s="148"/>
      <c r="D22" s="148"/>
      <c r="E22" s="148"/>
      <c r="F22" s="148"/>
      <c r="G22" s="148"/>
      <c r="H22" s="81"/>
      <c r="I22" s="160"/>
      <c r="J22" s="192">
        <v>0</v>
      </c>
      <c r="K22" s="160"/>
      <c r="L22" s="160"/>
      <c r="M22" s="81"/>
      <c r="N22" s="81"/>
      <c r="O22" s="81"/>
      <c r="P22" s="81"/>
    </row>
    <row r="23" spans="1:16" s="75" customFormat="1" ht="15" x14ac:dyDescent="0.25">
      <c r="A23" s="161" t="s">
        <v>167</v>
      </c>
      <c r="B23" s="162"/>
      <c r="C23" s="187">
        <v>45000</v>
      </c>
      <c r="D23" s="148"/>
      <c r="E23" s="163">
        <f>C23*F23</f>
        <v>45000</v>
      </c>
      <c r="F23" s="164">
        <v>1</v>
      </c>
      <c r="G23" s="165"/>
      <c r="H23" s="81"/>
      <c r="I23" s="155"/>
      <c r="J23" s="242">
        <f>$E23*J22</f>
        <v>0</v>
      </c>
      <c r="K23" s="242"/>
      <c r="L23" s="155"/>
      <c r="M23" s="166">
        <f t="shared" ref="M23:M32" si="0">SUM(I23:L23)</f>
        <v>0</v>
      </c>
      <c r="N23" s="81"/>
      <c r="O23" s="81"/>
      <c r="P23" s="81"/>
    </row>
    <row r="24" spans="1:16" s="75" customFormat="1" ht="15" x14ac:dyDescent="0.25">
      <c r="A24" s="81"/>
      <c r="B24" s="81"/>
      <c r="C24" s="81"/>
      <c r="D24" s="148"/>
      <c r="E24" s="163"/>
      <c r="F24" s="164"/>
      <c r="G24" s="165"/>
      <c r="H24" s="81"/>
      <c r="I24" s="155"/>
      <c r="J24" s="242"/>
      <c r="K24" s="242"/>
      <c r="L24" s="155"/>
      <c r="M24" s="166">
        <f t="shared" si="0"/>
        <v>0</v>
      </c>
      <c r="N24" s="81"/>
      <c r="O24" s="81"/>
      <c r="P24" s="81"/>
    </row>
    <row r="25" spans="1:16" s="75" customFormat="1" ht="15" x14ac:dyDescent="0.25">
      <c r="A25" s="167" t="s">
        <v>158</v>
      </c>
      <c r="B25" s="4"/>
      <c r="C25" s="168">
        <f>C23*7.65%</f>
        <v>3442.5</v>
      </c>
      <c r="D25" s="148"/>
      <c r="E25" s="163">
        <f>F25*C25</f>
        <v>3442.5</v>
      </c>
      <c r="F25" s="164">
        <v>1</v>
      </c>
      <c r="G25" s="165"/>
      <c r="H25" s="81"/>
      <c r="I25" s="155"/>
      <c r="J25" s="242">
        <f>J23*7.65%</f>
        <v>0</v>
      </c>
      <c r="K25" s="242"/>
      <c r="L25" s="155"/>
      <c r="M25" s="166">
        <f t="shared" si="0"/>
        <v>0</v>
      </c>
      <c r="N25" s="81"/>
      <c r="O25" s="81"/>
      <c r="P25" s="81"/>
    </row>
    <row r="26" spans="1:16" s="75" customFormat="1" ht="15" x14ac:dyDescent="0.25">
      <c r="A26" s="281" t="s">
        <v>338</v>
      </c>
      <c r="B26" s="4"/>
      <c r="C26" s="168"/>
      <c r="D26" s="148"/>
      <c r="E26" s="276"/>
      <c r="F26" s="277"/>
      <c r="G26" s="165"/>
      <c r="H26" s="81"/>
      <c r="I26" s="278"/>
      <c r="J26" s="282">
        <v>0</v>
      </c>
      <c r="K26" s="279"/>
      <c r="L26" s="278"/>
      <c r="M26" s="280"/>
      <c r="N26" s="81"/>
      <c r="O26" s="81"/>
      <c r="P26" s="81"/>
    </row>
    <row r="27" spans="1:16" s="75" customFormat="1" ht="15" x14ac:dyDescent="0.25">
      <c r="A27" s="167" t="s">
        <v>159</v>
      </c>
      <c r="B27" s="188">
        <v>7.0000000000000007E-2</v>
      </c>
      <c r="C27" s="168">
        <f>C23*B27</f>
        <v>3150.0000000000005</v>
      </c>
      <c r="D27" s="148"/>
      <c r="E27" s="163">
        <f>C27*F27</f>
        <v>3150.0000000000005</v>
      </c>
      <c r="F27" s="164">
        <v>1</v>
      </c>
      <c r="G27" s="165"/>
      <c r="H27" s="81"/>
      <c r="I27" s="155"/>
      <c r="J27" s="242">
        <f>J23*7%</f>
        <v>0</v>
      </c>
      <c r="K27" s="242"/>
      <c r="L27" s="155"/>
      <c r="M27" s="166">
        <f t="shared" si="0"/>
        <v>0</v>
      </c>
      <c r="N27" s="81"/>
      <c r="O27" s="81"/>
      <c r="P27" s="81"/>
    </row>
    <row r="28" spans="1:16" s="75" customFormat="1" ht="15" x14ac:dyDescent="0.25">
      <c r="A28" s="167" t="s">
        <v>160</v>
      </c>
      <c r="B28" s="189">
        <v>640.69000000000005</v>
      </c>
      <c r="C28" s="168">
        <f>B28*12</f>
        <v>7688.2800000000007</v>
      </c>
      <c r="D28" s="148"/>
      <c r="E28" s="163">
        <f>C28*F28</f>
        <v>7688.2800000000007</v>
      </c>
      <c r="F28" s="164">
        <v>1</v>
      </c>
      <c r="G28" s="165"/>
      <c r="H28" s="81"/>
      <c r="I28" s="155"/>
      <c r="J28" s="242">
        <v>0</v>
      </c>
      <c r="K28" s="242"/>
      <c r="L28" s="155"/>
      <c r="M28" s="166">
        <f t="shared" si="0"/>
        <v>0</v>
      </c>
      <c r="N28" s="81"/>
      <c r="O28" s="81"/>
      <c r="P28" s="81"/>
    </row>
    <row r="29" spans="1:16" s="75" customFormat="1" ht="15" x14ac:dyDescent="0.25">
      <c r="A29" s="167" t="s">
        <v>161</v>
      </c>
      <c r="B29" s="190">
        <v>29.8</v>
      </c>
      <c r="C29" s="168">
        <f>B29*12</f>
        <v>357.6</v>
      </c>
      <c r="D29" s="148"/>
      <c r="E29" s="163">
        <f>C29*F29</f>
        <v>357.6</v>
      </c>
      <c r="F29" s="164">
        <v>1</v>
      </c>
      <c r="G29" s="165"/>
      <c r="H29" s="81"/>
      <c r="I29" s="155"/>
      <c r="J29" s="242">
        <v>0</v>
      </c>
      <c r="K29" s="242"/>
      <c r="L29" s="155"/>
      <c r="M29" s="166">
        <f t="shared" si="0"/>
        <v>0</v>
      </c>
      <c r="N29" s="81"/>
      <c r="O29" s="81"/>
      <c r="P29" s="81"/>
    </row>
    <row r="30" spans="1:16" s="75" customFormat="1" ht="15" x14ac:dyDescent="0.25">
      <c r="A30" s="167" t="s">
        <v>162</v>
      </c>
      <c r="B30" s="190">
        <v>62</v>
      </c>
      <c r="C30" s="168">
        <f>B30*12</f>
        <v>744</v>
      </c>
      <c r="D30" s="148"/>
      <c r="E30" s="163">
        <f>C30*F30</f>
        <v>744</v>
      </c>
      <c r="F30" s="164">
        <v>1</v>
      </c>
      <c r="G30" s="165"/>
      <c r="H30" s="81"/>
      <c r="I30" s="155"/>
      <c r="J30" s="242">
        <v>0</v>
      </c>
      <c r="K30" s="242"/>
      <c r="L30" s="155"/>
      <c r="M30" s="166">
        <f t="shared" si="0"/>
        <v>0</v>
      </c>
      <c r="N30" s="81"/>
      <c r="O30" s="81"/>
      <c r="P30" s="81"/>
    </row>
    <row r="31" spans="1:16" s="75" customFormat="1" ht="15" x14ac:dyDescent="0.25">
      <c r="A31" s="167" t="s">
        <v>163</v>
      </c>
      <c r="B31" s="189">
        <v>1.43</v>
      </c>
      <c r="C31" s="168">
        <f>C23/100*B31</f>
        <v>643.5</v>
      </c>
      <c r="D31" s="148"/>
      <c r="E31" s="163">
        <f>F31*C31</f>
        <v>643.5</v>
      </c>
      <c r="F31" s="164">
        <v>1</v>
      </c>
      <c r="G31" s="165"/>
      <c r="H31" s="81"/>
      <c r="I31" s="155"/>
      <c r="J31" s="242">
        <v>0</v>
      </c>
      <c r="K31" s="242"/>
      <c r="L31" s="155"/>
      <c r="M31" s="166">
        <f t="shared" si="0"/>
        <v>0</v>
      </c>
      <c r="N31" s="81"/>
      <c r="O31" s="81"/>
      <c r="P31" s="81"/>
    </row>
    <row r="32" spans="1:16" s="75" customFormat="1" ht="15" x14ac:dyDescent="0.25">
      <c r="A32" s="167" t="s">
        <v>164</v>
      </c>
      <c r="B32" s="169">
        <v>0</v>
      </c>
      <c r="C32" s="170">
        <v>0</v>
      </c>
      <c r="D32" s="148"/>
      <c r="E32" s="163">
        <f>F32*C32</f>
        <v>0</v>
      </c>
      <c r="F32" s="164">
        <v>1</v>
      </c>
      <c r="G32" s="165"/>
      <c r="H32" s="81"/>
      <c r="I32" s="155"/>
      <c r="J32" s="242"/>
      <c r="K32" s="242"/>
      <c r="L32" s="155"/>
      <c r="M32" s="166">
        <f t="shared" si="0"/>
        <v>0</v>
      </c>
      <c r="N32" s="81"/>
      <c r="O32" s="81"/>
      <c r="P32" s="81"/>
    </row>
    <row r="33" spans="1:17" s="75" customFormat="1" x14ac:dyDescent="0.2">
      <c r="A33" s="167"/>
      <c r="B33" s="171"/>
      <c r="C33" s="172">
        <f>SUM(C23:C32)</f>
        <v>61025.88</v>
      </c>
      <c r="D33" s="173"/>
      <c r="E33" s="174">
        <f>SUM(E25:E32)+E23</f>
        <v>61025.880000000005</v>
      </c>
      <c r="F33" s="175"/>
      <c r="G33" s="176"/>
      <c r="H33" s="177"/>
      <c r="I33" s="178">
        <f>SUM(I23:I32)</f>
        <v>0</v>
      </c>
      <c r="J33" s="243">
        <f>SUM(J23:J32)</f>
        <v>0</v>
      </c>
      <c r="K33" s="243">
        <f>SUM(K23:K32)</f>
        <v>0</v>
      </c>
      <c r="L33" s="178">
        <f>SUM(L23:L32)</f>
        <v>0</v>
      </c>
      <c r="M33" s="157">
        <f>SUM(I33:L33)+0.01</f>
        <v>0.01</v>
      </c>
      <c r="N33" s="177"/>
      <c r="O33" s="177"/>
      <c r="P33" s="177"/>
    </row>
    <row r="34" spans="1:17" s="75" customFormat="1" ht="15" x14ac:dyDescent="0.25">
      <c r="A34" s="148"/>
      <c r="B34" s="148"/>
      <c r="C34" s="148"/>
      <c r="D34" s="148"/>
      <c r="E34" s="148"/>
      <c r="F34" s="148"/>
      <c r="G34" s="148"/>
      <c r="H34" s="148"/>
      <c r="I34" s="148"/>
      <c r="J34" s="81"/>
      <c r="K34" s="81"/>
      <c r="L34" s="81"/>
      <c r="M34" s="81"/>
      <c r="N34" s="81"/>
      <c r="O34" s="81"/>
      <c r="P34" s="81"/>
    </row>
    <row r="35" spans="1:17" s="75" customFormat="1" ht="15" x14ac:dyDescent="0.25">
      <c r="A35" s="148"/>
      <c r="B35" s="148"/>
      <c r="C35" s="148"/>
      <c r="D35" s="148"/>
      <c r="E35" s="148"/>
      <c r="F35" s="148"/>
      <c r="G35" s="148"/>
      <c r="H35" s="148"/>
      <c r="I35" s="179">
        <f>I20-I33</f>
        <v>0</v>
      </c>
      <c r="J35" s="179">
        <f>J20-J33</f>
        <v>0</v>
      </c>
      <c r="K35" s="179">
        <f>K20-K33</f>
        <v>0</v>
      </c>
      <c r="L35" s="179">
        <f>L20-L33</f>
        <v>0</v>
      </c>
      <c r="M35" s="81"/>
      <c r="N35" s="81"/>
      <c r="O35" s="81" t="s">
        <v>174</v>
      </c>
      <c r="P35" s="81"/>
    </row>
    <row r="36" spans="1:17" s="75" customFormat="1" ht="15" x14ac:dyDescent="0.25">
      <c r="A36" s="148"/>
      <c r="B36" s="148"/>
      <c r="C36" s="148"/>
      <c r="D36" s="148"/>
      <c r="E36" s="148"/>
      <c r="F36" s="148"/>
      <c r="G36" s="148"/>
      <c r="H36" s="148"/>
      <c r="I36" s="179"/>
      <c r="J36" s="179"/>
      <c r="K36" s="179"/>
      <c r="L36" s="179"/>
      <c r="M36" s="81"/>
      <c r="N36" s="81"/>
      <c r="O36" s="81"/>
      <c r="P36" s="81"/>
    </row>
    <row r="37" spans="1:17" s="75" customFormat="1" ht="20.100000000000001" customHeight="1" x14ac:dyDescent="0.25">
      <c r="A37" s="864"/>
      <c r="B37" s="864"/>
      <c r="C37" s="864"/>
      <c r="D37" s="864"/>
      <c r="E37" s="864"/>
      <c r="F37" s="864"/>
      <c r="G37" s="864"/>
      <c r="H37" s="864"/>
      <c r="I37" s="864"/>
      <c r="J37" s="864"/>
      <c r="K37" s="864"/>
      <c r="L37" s="864"/>
      <c r="M37" s="864"/>
      <c r="N37" s="81"/>
      <c r="O37" s="81"/>
      <c r="P37" s="81"/>
    </row>
    <row r="38" spans="1:17" s="75" customFormat="1" ht="15.75" thickBot="1" x14ac:dyDescent="0.3">
      <c r="A38" s="180"/>
      <c r="B38" s="180"/>
      <c r="C38" s="180"/>
      <c r="D38" s="180"/>
      <c r="E38" s="180"/>
      <c r="F38" s="180"/>
      <c r="G38" s="180"/>
      <c r="H38" s="180"/>
      <c r="I38" s="181"/>
      <c r="J38" s="181"/>
      <c r="K38" s="181"/>
      <c r="L38" s="181"/>
      <c r="M38" s="182"/>
      <c r="N38" s="182"/>
      <c r="O38" s="182"/>
      <c r="P38" s="182"/>
    </row>
    <row r="39" spans="1:17" s="75" customFormat="1" x14ac:dyDescent="0.2">
      <c r="A39" s="74"/>
      <c r="B39" s="74"/>
      <c r="C39" s="74"/>
      <c r="D39" s="74"/>
      <c r="E39" s="74"/>
      <c r="F39" s="74"/>
      <c r="G39" s="74"/>
      <c r="H39" s="74"/>
      <c r="I39" s="74"/>
      <c r="J39" s="74"/>
      <c r="K39" s="74"/>
      <c r="L39" s="74"/>
      <c r="M39" s="74"/>
      <c r="N39" s="74"/>
      <c r="O39" s="74"/>
      <c r="P39" s="74"/>
    </row>
    <row r="40" spans="1:17" s="75" customFormat="1" x14ac:dyDescent="0.2">
      <c r="A40" s="74"/>
      <c r="B40" s="74"/>
      <c r="C40" s="74"/>
      <c r="D40" s="74"/>
      <c r="E40" s="74"/>
      <c r="F40" s="74"/>
      <c r="G40" s="74"/>
      <c r="H40" s="74"/>
      <c r="I40" s="74"/>
      <c r="J40" s="74"/>
      <c r="K40" s="74"/>
      <c r="L40" s="74"/>
      <c r="M40" s="74"/>
      <c r="N40" s="74"/>
      <c r="O40" s="74"/>
      <c r="P40" s="74"/>
      <c r="Q40" s="74"/>
    </row>
    <row r="41" spans="1:17" s="75" customFormat="1" x14ac:dyDescent="0.2">
      <c r="A41" s="74"/>
      <c r="B41" s="74"/>
      <c r="C41" s="74"/>
      <c r="D41" s="74"/>
      <c r="E41" s="74"/>
      <c r="F41" s="74"/>
      <c r="G41" s="74"/>
      <c r="H41" s="74"/>
      <c r="I41" s="74"/>
      <c r="J41" s="74"/>
      <c r="K41" s="74"/>
      <c r="L41" s="74"/>
      <c r="M41" s="74"/>
      <c r="N41" s="74"/>
      <c r="O41" s="74"/>
      <c r="P41" s="74"/>
      <c r="Q41" s="74"/>
    </row>
    <row r="42" spans="1:17" s="75" customFormat="1" x14ac:dyDescent="0.2">
      <c r="A42" s="74"/>
      <c r="B42" s="74"/>
      <c r="C42" s="74"/>
      <c r="D42" s="74"/>
      <c r="E42" s="74"/>
      <c r="F42" s="74"/>
      <c r="G42" s="74"/>
      <c r="H42" s="74"/>
      <c r="I42" s="74"/>
      <c r="J42" s="74"/>
      <c r="K42" s="74"/>
      <c r="L42" s="74"/>
      <c r="M42" s="74"/>
      <c r="N42" s="74"/>
      <c r="O42" s="74"/>
      <c r="P42" s="74"/>
      <c r="Q42" s="74"/>
    </row>
    <row r="43" spans="1:17" s="75" customFormat="1" x14ac:dyDescent="0.2">
      <c r="A43" s="74"/>
      <c r="B43" s="74"/>
      <c r="C43" s="74"/>
      <c r="D43" s="74"/>
      <c r="E43" s="74"/>
      <c r="F43" s="74"/>
      <c r="G43" s="74"/>
      <c r="H43" s="74"/>
      <c r="I43" s="74"/>
      <c r="J43" s="74"/>
      <c r="K43" s="74"/>
      <c r="L43" s="74"/>
      <c r="M43" s="74"/>
      <c r="N43" s="74"/>
      <c r="O43" s="74"/>
      <c r="P43" s="74"/>
      <c r="Q43" s="74"/>
    </row>
    <row r="44" spans="1:17" s="75" customFormat="1" x14ac:dyDescent="0.2">
      <c r="A44" s="74"/>
      <c r="B44" s="74"/>
      <c r="C44" s="74"/>
      <c r="D44" s="74"/>
      <c r="E44" s="74"/>
      <c r="F44" s="74"/>
      <c r="G44" s="74"/>
      <c r="H44" s="74"/>
      <c r="I44" s="74"/>
      <c r="J44" s="74"/>
      <c r="K44" s="74"/>
      <c r="L44" s="74"/>
      <c r="M44" s="74"/>
      <c r="N44" s="74"/>
      <c r="O44" s="74"/>
      <c r="P44" s="74"/>
      <c r="Q44" s="74"/>
    </row>
    <row r="45" spans="1:17" s="75" customFormat="1" x14ac:dyDescent="0.2">
      <c r="A45" s="74"/>
      <c r="B45" s="74"/>
      <c r="C45" s="74"/>
      <c r="D45" s="74"/>
      <c r="E45" s="74"/>
      <c r="F45" s="74"/>
      <c r="G45" s="74"/>
      <c r="H45" s="74"/>
      <c r="I45" s="74"/>
      <c r="J45" s="74"/>
      <c r="K45" s="74"/>
      <c r="L45" s="74"/>
      <c r="M45" s="74"/>
      <c r="N45" s="74"/>
      <c r="O45" s="74"/>
      <c r="P45" s="74"/>
      <c r="Q45" s="74"/>
    </row>
    <row r="46" spans="1:17" s="75" customFormat="1" x14ac:dyDescent="0.2">
      <c r="A46" s="74"/>
      <c r="B46" s="74"/>
      <c r="C46" s="74"/>
      <c r="D46" s="74"/>
      <c r="E46" s="74"/>
      <c r="F46" s="74"/>
      <c r="G46" s="74"/>
      <c r="H46" s="74"/>
      <c r="I46" s="74"/>
      <c r="J46" s="74"/>
      <c r="K46" s="74"/>
      <c r="L46" s="74"/>
      <c r="M46" s="74"/>
      <c r="N46" s="74"/>
      <c r="O46" s="74"/>
      <c r="P46" s="74"/>
      <c r="Q46" s="74"/>
    </row>
    <row r="47" spans="1:17" s="75" customFormat="1" x14ac:dyDescent="0.2">
      <c r="A47" s="74"/>
      <c r="B47" s="74"/>
      <c r="C47" s="74"/>
      <c r="D47" s="74"/>
      <c r="E47" s="74"/>
      <c r="F47" s="74"/>
      <c r="G47" s="74"/>
      <c r="H47" s="74"/>
      <c r="I47" s="74"/>
      <c r="J47" s="74"/>
      <c r="K47" s="74"/>
      <c r="L47" s="74"/>
      <c r="M47" s="74"/>
      <c r="N47" s="74"/>
      <c r="O47" s="74"/>
      <c r="P47" s="74"/>
      <c r="Q47" s="74"/>
    </row>
    <row r="48" spans="1:17" s="75" customFormat="1" x14ac:dyDescent="0.2">
      <c r="A48" s="74"/>
      <c r="B48" s="74"/>
      <c r="C48" s="74"/>
      <c r="D48" s="74"/>
      <c r="E48" s="74"/>
      <c r="F48" s="74"/>
      <c r="G48" s="74"/>
      <c r="H48" s="74"/>
      <c r="I48" s="74"/>
      <c r="J48" s="74"/>
      <c r="K48" s="74"/>
      <c r="L48" s="74"/>
      <c r="M48" s="74"/>
      <c r="N48" s="74"/>
      <c r="O48" s="74"/>
      <c r="P48" s="74"/>
      <c r="Q48" s="74"/>
    </row>
    <row r="49" spans="1:17" s="75" customFormat="1" x14ac:dyDescent="0.2">
      <c r="A49" s="74"/>
      <c r="B49" s="74"/>
      <c r="C49" s="74"/>
      <c r="D49" s="74"/>
      <c r="E49" s="74"/>
      <c r="F49" s="74"/>
      <c r="G49" s="74"/>
      <c r="H49" s="74"/>
      <c r="I49" s="74"/>
      <c r="J49" s="74"/>
      <c r="K49" s="74"/>
      <c r="L49" s="74"/>
      <c r="M49" s="74"/>
      <c r="N49" s="74"/>
      <c r="O49" s="74"/>
      <c r="P49" s="74"/>
      <c r="Q49" s="74"/>
    </row>
    <row r="50" spans="1:17" s="75" customFormat="1" x14ac:dyDescent="0.2">
      <c r="A50" s="74"/>
      <c r="B50" s="74"/>
      <c r="C50" s="74"/>
      <c r="D50" s="74"/>
      <c r="E50" s="74"/>
      <c r="F50" s="74"/>
      <c r="G50" s="74"/>
      <c r="H50" s="74"/>
      <c r="I50" s="74"/>
      <c r="J50" s="74"/>
      <c r="K50" s="74"/>
      <c r="L50" s="74"/>
      <c r="M50" s="74"/>
      <c r="N50" s="74"/>
      <c r="O50" s="74"/>
      <c r="P50" s="74"/>
      <c r="Q50" s="74"/>
    </row>
    <row r="51" spans="1:17" s="75" customFormat="1" x14ac:dyDescent="0.2">
      <c r="A51" s="74"/>
      <c r="B51" s="74"/>
      <c r="C51" s="74"/>
      <c r="D51" s="74"/>
      <c r="E51" s="74"/>
      <c r="F51" s="74"/>
      <c r="G51" s="74"/>
      <c r="H51" s="74"/>
      <c r="I51" s="74"/>
      <c r="J51" s="74"/>
      <c r="K51" s="74"/>
      <c r="L51" s="74"/>
      <c r="M51" s="74"/>
      <c r="N51" s="74"/>
      <c r="O51" s="74"/>
      <c r="P51" s="74"/>
      <c r="Q51" s="74"/>
    </row>
    <row r="52" spans="1:17" s="75" customFormat="1" x14ac:dyDescent="0.2"/>
    <row r="53" spans="1:17" s="75" customFormat="1" x14ac:dyDescent="0.2"/>
    <row r="54" spans="1:17" s="75" customFormat="1" x14ac:dyDescent="0.2"/>
    <row r="55" spans="1:17" s="75" customFormat="1" x14ac:dyDescent="0.2"/>
    <row r="56" spans="1:17" s="75" customFormat="1" x14ac:dyDescent="0.2"/>
    <row r="57" spans="1:17" s="75" customFormat="1" x14ac:dyDescent="0.2"/>
    <row r="58" spans="1:17" s="75" customFormat="1" x14ac:dyDescent="0.2"/>
    <row r="59" spans="1:17" s="75" customFormat="1" x14ac:dyDescent="0.2"/>
    <row r="60" spans="1:17" s="75" customFormat="1" x14ac:dyDescent="0.2"/>
    <row r="61" spans="1:17" s="75" customFormat="1" x14ac:dyDescent="0.2"/>
    <row r="62" spans="1:17" s="75" customFormat="1" x14ac:dyDescent="0.2"/>
    <row r="63" spans="1:17" s="75" customFormat="1" x14ac:dyDescent="0.2"/>
    <row r="64" spans="1:17" s="75" customFormat="1" x14ac:dyDescent="0.2"/>
    <row r="65" s="75" customFormat="1" x14ac:dyDescent="0.2"/>
    <row r="66" s="75" customFormat="1" x14ac:dyDescent="0.2"/>
    <row r="67" s="75" customFormat="1" x14ac:dyDescent="0.2"/>
    <row r="68" s="75" customFormat="1" x14ac:dyDescent="0.2"/>
    <row r="69" s="75" customFormat="1" x14ac:dyDescent="0.2"/>
    <row r="70" s="75" customFormat="1" x14ac:dyDescent="0.2"/>
    <row r="71" s="75" customFormat="1" x14ac:dyDescent="0.2"/>
    <row r="72" s="75" customFormat="1" x14ac:dyDescent="0.2"/>
    <row r="73" s="75" customFormat="1" x14ac:dyDescent="0.2"/>
    <row r="74" s="75" customFormat="1" x14ac:dyDescent="0.2"/>
    <row r="75" s="75" customFormat="1" x14ac:dyDescent="0.2"/>
    <row r="76" s="75" customFormat="1" x14ac:dyDescent="0.2"/>
  </sheetData>
  <sheetProtection selectLockedCells="1"/>
  <mergeCells count="9">
    <mergeCell ref="E16:F16"/>
    <mergeCell ref="I16:L16"/>
    <mergeCell ref="A37:M37"/>
    <mergeCell ref="A12:M12"/>
    <mergeCell ref="A1:Q1"/>
    <mergeCell ref="A2:Q2"/>
    <mergeCell ref="D4:F4"/>
    <mergeCell ref="R2:T2"/>
    <mergeCell ref="A9:M9"/>
  </mergeCells>
  <hyperlinks>
    <hyperlink ref="R2" location="'Agency Budget Summary'!A1" display="Click here to return to Agency Budget Summary Page" xr:uid="{00000000-0004-0000-0600-000000000000}"/>
    <hyperlink ref="R2:T2" location="'DCF-ODV Budget Summary'!A1" display="Click here to return to DCF-ODV Budget Summary Page" xr:uid="{00000000-0004-0000-0600-000001000000}"/>
  </hyperlinks>
  <pageMargins left="0.2" right="0.2" top="0.5" bottom="0.5" header="0.3" footer="0.3"/>
  <pageSetup scale="62" orientation="landscape" horizontalDpi="4294967295" verticalDpi="4294967295" r:id="rId1"/>
  <colBreaks count="1" manualBreakCount="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12" ma:contentTypeDescription="Create a new document." ma:contentTypeScope="" ma:versionID="3297f94d0047d759b3e26d843453e81f">
  <xsd:schema xmlns:xsd="http://www.w3.org/2001/XMLSchema" xmlns:xs="http://www.w3.org/2001/XMLSchema" xmlns:p="http://schemas.microsoft.com/office/2006/metadata/properties" xmlns:ns2="316ba397-6235-43cc-be9d-89c39d531d8e" targetNamespace="http://schemas.microsoft.com/office/2006/metadata/properties" ma:root="true" ma:fieldsID="f7819a1fa7c754a37dcc4de73abb6d80"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31AEF5-7F3A-4397-AF5F-4BD75083FA84}"/>
</file>

<file path=customXml/itemProps2.xml><?xml version="1.0" encoding="utf-8"?>
<ds:datastoreItem xmlns:ds="http://schemas.openxmlformats.org/officeDocument/2006/customXml" ds:itemID="{60BC4D12-F3E4-4B81-B76A-2B8A7B0D1D30}"/>
</file>

<file path=customXml/itemProps3.xml><?xml version="1.0" encoding="utf-8"?>
<ds:datastoreItem xmlns:ds="http://schemas.openxmlformats.org/officeDocument/2006/customXml" ds:itemID="{E69E0B5E-E953-4194-840A-A7C79B025D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29</vt:i4>
      </vt:variant>
    </vt:vector>
  </HeadingPairs>
  <TitlesOfParts>
    <vt:vector size="56" baseType="lpstr">
      <vt:lpstr>Workbook Instructions</vt:lpstr>
      <vt:lpstr>Cost Allocation Instructions</vt:lpstr>
      <vt:lpstr>Cost Allocation Plan Procedures</vt:lpstr>
      <vt:lpstr>Certification - Cost Allocation</vt:lpstr>
      <vt:lpstr>Fiscal Risk Assessment</vt:lpstr>
      <vt:lpstr>Cost Analysis</vt:lpstr>
      <vt:lpstr>DCF-ODV Budget Summary</vt:lpstr>
      <vt:lpstr>In Kind &amp; Cash Match</vt:lpstr>
      <vt:lpstr>Narrative In Kind &amp; Cash Match</vt:lpstr>
      <vt:lpstr>A. Wages_Salaries %</vt:lpstr>
      <vt:lpstr>B. Fringe Benefits % </vt:lpstr>
      <vt:lpstr>Narrative Fringe Non Linking </vt:lpstr>
      <vt:lpstr>Personnel Non Linking</vt:lpstr>
      <vt:lpstr>C. Occupancy %</vt:lpstr>
      <vt:lpstr>Narrative Occupancy</vt:lpstr>
      <vt:lpstr>D. Insurance % </vt:lpstr>
      <vt:lpstr>Narrative Insurance</vt:lpstr>
      <vt:lpstr>E. Office Expenses %</vt:lpstr>
      <vt:lpstr>Narrative Office Expenses</vt:lpstr>
      <vt:lpstr>F. Travel_Training %</vt:lpstr>
      <vt:lpstr>Narrative Travel_Training</vt:lpstr>
      <vt:lpstr>G. Technology_Equipment % </vt:lpstr>
      <vt:lpstr>Narrative Technology_Equipment</vt:lpstr>
      <vt:lpstr>H. ParticipantProgramServices %</vt:lpstr>
      <vt:lpstr>Narrative Part Program Serv</vt:lpstr>
      <vt:lpstr>I. Contracted Services % </vt:lpstr>
      <vt:lpstr>Narrative Contracted Services</vt:lpstr>
      <vt:lpstr>'A. Wages_Salaries %'!Print_Area</vt:lpstr>
      <vt:lpstr>'B. Fringe Benefits % '!Print_Area</vt:lpstr>
      <vt:lpstr>'C. Occupancy %'!Print_Area</vt:lpstr>
      <vt:lpstr>'Certification - Cost Allocation'!Print_Area</vt:lpstr>
      <vt:lpstr>'Cost Allocation Instructions'!Print_Area</vt:lpstr>
      <vt:lpstr>'Cost Allocation Plan Procedures'!Print_Area</vt:lpstr>
      <vt:lpstr>'Cost Analysis'!Print_Area</vt:lpstr>
      <vt:lpstr>'D. Insurance % '!Print_Area</vt:lpstr>
      <vt:lpstr>'DCF-ODV Budget Summary'!Print_Area</vt:lpstr>
      <vt:lpstr>'E. Office Expenses %'!Print_Area</vt:lpstr>
      <vt:lpstr>'F. Travel_Training %'!Print_Area</vt:lpstr>
      <vt:lpstr>'Fiscal Risk Assessment'!Print_Area</vt:lpstr>
      <vt:lpstr>'G. Technology_Equipment % '!Print_Area</vt:lpstr>
      <vt:lpstr>'H. ParticipantProgramServices %'!Print_Area</vt:lpstr>
      <vt:lpstr>'I. Contracted Services % '!Print_Area</vt:lpstr>
      <vt:lpstr>'In Kind &amp; Cash Match'!Print_Area</vt:lpstr>
      <vt:lpstr>'Narrative Contracted Services'!Print_Area</vt:lpstr>
      <vt:lpstr>'Narrative Fringe Non Linking '!Print_Area</vt:lpstr>
      <vt:lpstr>'Narrative In Kind &amp; Cash Match'!Print_Area</vt:lpstr>
      <vt:lpstr>'Narrative Insurance'!Print_Area</vt:lpstr>
      <vt:lpstr>'Narrative Occupancy'!Print_Area</vt:lpstr>
      <vt:lpstr>'Narrative Office Expenses'!Print_Area</vt:lpstr>
      <vt:lpstr>'Narrative Part Program Serv'!Print_Area</vt:lpstr>
      <vt:lpstr>'Narrative Technology_Equipment'!Print_Area</vt:lpstr>
      <vt:lpstr>'Narrative Travel_Training'!Print_Area</vt:lpstr>
      <vt:lpstr>'Personnel Non Linking'!Print_Area</vt:lpstr>
      <vt:lpstr>'Workbook Instructions'!Print_Area</vt:lpstr>
      <vt:lpstr>'Personnel Non Linking'!Print_Titles</vt:lpstr>
      <vt:lpstr>'Workbook Instructions'!Print_Titles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Dineen Cicco</dc:creator>
  <cp:lastModifiedBy>Staffieri, Michele</cp:lastModifiedBy>
  <cp:lastPrinted>2025-03-27T17:22:04Z</cp:lastPrinted>
  <dcterms:created xsi:type="dcterms:W3CDTF">2022-05-06T20:13:30Z</dcterms:created>
  <dcterms:modified xsi:type="dcterms:W3CDTF">2025-12-02T16:59:35Z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