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88C45D7-B0A8-4413-99CA-A73224EB5D68}" xr6:coauthVersionLast="47" xr6:coauthVersionMax="47" xr10:uidLastSave="{00000000-0000-0000-0000-000000000000}"/>
  <workbookProtection lockStructure="1"/>
  <bookViews>
    <workbookView xWindow="22932" yWindow="-108" windowWidth="30936" windowHeight="16776" tabRatio="895" xr2:uid="{00000000-000D-0000-FFFF-FFFF00000000}"/>
  </bookViews>
  <sheets>
    <sheet name="Workbook Instructions" sheetId="40" r:id="rId1"/>
    <sheet name="Cost Allocation Instructions" sheetId="1" r:id="rId2"/>
    <sheet name="Cost Allocation Plan Procedures" sheetId="2" r:id="rId3"/>
    <sheet name="Certification - Cost Allocation" sheetId="33" r:id="rId4"/>
    <sheet name="Fiscal Risk Assessment" sheetId="35" r:id="rId5"/>
    <sheet name="DCF-ODV Budget Summary" sheetId="7" r:id="rId6"/>
    <sheet name="In Kind &amp; Cash Match" sheetId="5" r:id="rId7"/>
    <sheet name="Narrative In Kind &amp; Cash Match" sheetId="6" r:id="rId8"/>
    <sheet name="A. Wages_Salaries %" sheetId="3" r:id="rId9"/>
    <sheet name="B. Fringe Benefits % " sheetId="45" r:id="rId10"/>
    <sheet name="Narrative Fringe Non Linking " sheetId="46" r:id="rId11"/>
    <sheet name="Personnel Non Linking" sheetId="44" r:id="rId12"/>
    <sheet name="C. Occupancy %" sheetId="47" r:id="rId13"/>
    <sheet name="Narrative Occupancy" sheetId="24" r:id="rId14"/>
    <sheet name="D. Insurance % " sheetId="48" r:id="rId15"/>
    <sheet name="Narrative Insurance" sheetId="28" r:id="rId16"/>
    <sheet name="E. Office Expenses %" sheetId="49" r:id="rId17"/>
    <sheet name="Narrative Office Expenses" sheetId="20" r:id="rId18"/>
    <sheet name="F. Travel_Training %" sheetId="50" r:id="rId19"/>
    <sheet name="Narrative Travel_Training" sheetId="12" r:id="rId20"/>
    <sheet name="G. Technology_Equipment % " sheetId="51" r:id="rId21"/>
    <sheet name="Narrative Technology_Equipment" sheetId="22" r:id="rId22"/>
    <sheet name="H. ParticipantProgramServices %" sheetId="52" r:id="rId23"/>
    <sheet name="Narrative Part Program Serv" sheetId="18" r:id="rId24"/>
    <sheet name="I. Contracted Services % " sheetId="53" r:id="rId25"/>
    <sheet name="Narrative Contracted Services" sheetId="14" r:id="rId26"/>
  </sheets>
  <definedNames>
    <definedName name="Month" localSheetId="14">#REF!</definedName>
    <definedName name="Month" localSheetId="16">#REF!</definedName>
    <definedName name="Month" localSheetId="18">#REF!</definedName>
    <definedName name="Month" localSheetId="20">#REF!</definedName>
    <definedName name="Month" localSheetId="22">#REF!</definedName>
    <definedName name="Month" localSheetId="24">#REF!</definedName>
    <definedName name="Month">#REF!</definedName>
    <definedName name="_xlnm.Print_Area" localSheetId="8">'A. Wages_Salaries %'!$A$1:$S$69</definedName>
    <definedName name="_xlnm.Print_Area" localSheetId="9">'B. Fringe Benefits % '!$A$1:$S$69</definedName>
    <definedName name="_xlnm.Print_Area" localSheetId="12">'C. Occupancy %'!$A$1:$S$69</definedName>
    <definedName name="_xlnm.Print_Area" localSheetId="3">'Certification - Cost Allocation'!$A$1:$Q$23</definedName>
    <definedName name="_xlnm.Print_Area" localSheetId="1">'Cost Allocation Instructions'!$A$1:$Q$16</definedName>
    <definedName name="_xlnm.Print_Area" localSheetId="2">'Cost Allocation Plan Procedures'!$A$1:$Q$6</definedName>
    <definedName name="_xlnm.Print_Area" localSheetId="14">'D. Insurance % '!$A$1:$S$69</definedName>
    <definedName name="_xlnm.Print_Area" localSheetId="5">'DCF-ODV Budget Summary'!$A$1:$H$37</definedName>
    <definedName name="_xlnm.Print_Area" localSheetId="16">'E. Office Expenses %'!$A$1:$S$69</definedName>
    <definedName name="_xlnm.Print_Area" localSheetId="18">'F. Travel_Training %'!$A$1:$S$69</definedName>
    <definedName name="_xlnm.Print_Area" localSheetId="4">'Fiscal Risk Assessment'!$A$1:$P$80</definedName>
    <definedName name="_xlnm.Print_Area" localSheetId="20">'G. Technology_Equipment % '!$A$1:$S$69</definedName>
    <definedName name="_xlnm.Print_Area" localSheetId="22">'H. ParticipantProgramServices %'!$A$1:$S$69</definedName>
    <definedName name="_xlnm.Print_Area" localSheetId="24">'I. Contracted Services % '!$A$1:$S$69</definedName>
    <definedName name="_xlnm.Print_Area" localSheetId="6">'In Kind &amp; Cash Match'!$A$1:$F$34</definedName>
    <definedName name="_xlnm.Print_Area" localSheetId="25">'Narrative Contracted Services'!$A$1:$Q$54</definedName>
    <definedName name="_xlnm.Print_Area" localSheetId="10">'Narrative Fringe Non Linking '!$A$1:$O$40</definedName>
    <definedName name="_xlnm.Print_Area" localSheetId="7">'Narrative In Kind &amp; Cash Match'!$A$1:$Q$37</definedName>
    <definedName name="_xlnm.Print_Area" localSheetId="15">'Narrative Insurance'!$A$1:$Q$51</definedName>
    <definedName name="_xlnm.Print_Area" localSheetId="13">'Narrative Occupancy'!$A$1:$Q$51</definedName>
    <definedName name="_xlnm.Print_Area" localSheetId="17">'Narrative Office Expenses'!$A$1:$Q$48</definedName>
    <definedName name="_xlnm.Print_Area" localSheetId="23">'Narrative Part Program Serv'!$A$1:$Q$52</definedName>
    <definedName name="_xlnm.Print_Area" localSheetId="21">'Narrative Technology_Equipment'!$A$1:$Q$52</definedName>
    <definedName name="_xlnm.Print_Area" localSheetId="19">'Narrative Travel_Training'!$A$1:$Q$50</definedName>
    <definedName name="_xlnm.Print_Area" localSheetId="11">'Personnel Non Linking'!$A$1:$L$50</definedName>
    <definedName name="_xlnm.Print_Area" localSheetId="0">'Workbook Instructions'!$A$1:$B$175</definedName>
    <definedName name="_xlnm.Print_Titles" localSheetId="11">'Personnel Non Linking'!$3:$5</definedName>
    <definedName name="_xlnm.Print_Titles" localSheetId="0">'Workbook Instructions'!$1:$3</definedName>
    <definedName name="Years" localSheetId="14">#REF!</definedName>
    <definedName name="Years" localSheetId="16">#REF!</definedName>
    <definedName name="Years" localSheetId="18">#REF!</definedName>
    <definedName name="Years" localSheetId="20">#REF!</definedName>
    <definedName name="Years" localSheetId="22">#REF!</definedName>
    <definedName name="Years" localSheetId="24">#REF!</definedName>
    <definedName name="Years">#REF!</definedName>
    <definedName name="years2" localSheetId="18">#REF!</definedName>
    <definedName name="years2" localSheetId="20">#REF!</definedName>
    <definedName name="years2" localSheetId="22">#REF!</definedName>
    <definedName name="years2" localSheetId="24">#REF!</definedName>
    <definedName name="years2">#REF!</definedName>
    <definedName name="Z_130B85AC_6454_4830_98C4_F71409C5EF0A_.wvu.FilterData" localSheetId="11" hidden="1">'Personnel Non Linking'!$A$6:$L$53</definedName>
    <definedName name="Z_130B85AC_6454_4830_98C4_F71409C5EF0A_.wvu.PrintTitles" localSheetId="11" hidden="1">'Personnel Non Linking'!$3:$5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45" l="1"/>
  <c r="Q44" i="45"/>
  <c r="Q45" i="45"/>
  <c r="Q46" i="45"/>
  <c r="Q47" i="45"/>
  <c r="Q48" i="45"/>
  <c r="Q49" i="45"/>
  <c r="Q50" i="45"/>
  <c r="Q51" i="45"/>
  <c r="Q52" i="45"/>
  <c r="Q53" i="45"/>
  <c r="Q54" i="45"/>
  <c r="Q55" i="45"/>
  <c r="Q56" i="45"/>
  <c r="Q57" i="45"/>
  <c r="Q58" i="45"/>
  <c r="Q59" i="45"/>
  <c r="Q60" i="45"/>
  <c r="Q61" i="45"/>
  <c r="Q62" i="45"/>
  <c r="Q63" i="45"/>
  <c r="Q64" i="45"/>
  <c r="Q65" i="45"/>
  <c r="Q66" i="45"/>
  <c r="Q42" i="45"/>
  <c r="E12" i="3"/>
  <c r="E13" i="3"/>
  <c r="E42" i="3"/>
  <c r="E43" i="3"/>
  <c r="E12" i="45"/>
  <c r="E13" i="45"/>
  <c r="E42" i="45"/>
  <c r="E43" i="45"/>
  <c r="E12" i="47" l="1"/>
  <c r="E13" i="47"/>
  <c r="E42" i="47"/>
  <c r="E43" i="47"/>
  <c r="E12" i="48"/>
  <c r="E13" i="48"/>
  <c r="E42" i="48"/>
  <c r="E43" i="48"/>
  <c r="E12" i="49"/>
  <c r="E13" i="49"/>
  <c r="E42" i="49"/>
  <c r="E43" i="49"/>
  <c r="E12" i="50"/>
  <c r="E13" i="50"/>
  <c r="E42" i="50"/>
  <c r="E43" i="50"/>
  <c r="E12" i="53"/>
  <c r="E13" i="53"/>
  <c r="E42" i="53"/>
  <c r="E43" i="53"/>
  <c r="E42" i="52"/>
  <c r="E43" i="52"/>
  <c r="E12" i="52"/>
  <c r="E13" i="52"/>
  <c r="E12" i="51"/>
  <c r="E13" i="51"/>
  <c r="E42" i="51"/>
  <c r="E43" i="51"/>
  <c r="D7" i="46"/>
  <c r="C7" i="46"/>
  <c r="D6" i="46"/>
  <c r="C6" i="46"/>
  <c r="Q43" i="3"/>
  <c r="Q44" i="3"/>
  <c r="Q45" i="3"/>
  <c r="Q46" i="3"/>
  <c r="Q47" i="3"/>
  <c r="Q48" i="3"/>
  <c r="Q49" i="3"/>
  <c r="Q50" i="3"/>
  <c r="Q51" i="3"/>
  <c r="Q52" i="3"/>
  <c r="Q53" i="3"/>
  <c r="Q54" i="3"/>
  <c r="Q55" i="3"/>
  <c r="Q56" i="3"/>
  <c r="Q57" i="3"/>
  <c r="Q58" i="3"/>
  <c r="Q59" i="3"/>
  <c r="Q60" i="3"/>
  <c r="Q61" i="3"/>
  <c r="Q62" i="3"/>
  <c r="Q63" i="3"/>
  <c r="Q64" i="3"/>
  <c r="Q65" i="3"/>
  <c r="Q66" i="3"/>
  <c r="Q42" i="3"/>
  <c r="O78" i="3" l="1"/>
  <c r="O79" i="3"/>
  <c r="O74" i="3"/>
  <c r="O75" i="3"/>
  <c r="O76" i="3"/>
  <c r="O77" i="3"/>
  <c r="O73" i="3"/>
  <c r="O80" i="3" l="1"/>
  <c r="K51" i="44"/>
  <c r="K52" i="44"/>
  <c r="K53" i="44"/>
  <c r="K33" i="44"/>
  <c r="K34" i="44"/>
  <c r="K35" i="44"/>
  <c r="K36" i="44"/>
  <c r="K37" i="44"/>
  <c r="K38" i="44"/>
  <c r="K47" i="44"/>
  <c r="K48" i="44"/>
  <c r="K29" i="44"/>
  <c r="K30" i="44"/>
  <c r="K31" i="44"/>
  <c r="K32" i="44"/>
  <c r="K49" i="44"/>
  <c r="K50" i="44"/>
  <c r="K39" i="44"/>
  <c r="K40" i="44"/>
  <c r="K9" i="44" l="1"/>
  <c r="K8" i="44"/>
  <c r="K7" i="44"/>
  <c r="K15" i="44"/>
  <c r="K17" i="44"/>
  <c r="K16" i="44"/>
  <c r="R46" i="45"/>
  <c r="R45" i="45"/>
  <c r="O44" i="3" l="1"/>
  <c r="F19" i="33"/>
  <c r="J20" i="6"/>
  <c r="R66" i="53"/>
  <c r="Q66" i="53"/>
  <c r="O66" i="53"/>
  <c r="M66" i="53"/>
  <c r="K66" i="53"/>
  <c r="I66" i="53"/>
  <c r="G66" i="53"/>
  <c r="R65" i="53"/>
  <c r="Q65" i="53"/>
  <c r="O65" i="53"/>
  <c r="M65" i="53"/>
  <c r="K65" i="53"/>
  <c r="I65" i="53"/>
  <c r="G65" i="53"/>
  <c r="E65" i="53"/>
  <c r="R64" i="53"/>
  <c r="Q64" i="53"/>
  <c r="O64" i="53"/>
  <c r="M64" i="53"/>
  <c r="K64" i="53"/>
  <c r="I64" i="53"/>
  <c r="G64" i="53"/>
  <c r="E64" i="53"/>
  <c r="R63" i="53"/>
  <c r="Q63" i="53"/>
  <c r="O63" i="53"/>
  <c r="M63" i="53"/>
  <c r="K63" i="53"/>
  <c r="I63" i="53"/>
  <c r="G63" i="53"/>
  <c r="E63" i="53"/>
  <c r="R62" i="53"/>
  <c r="Q62" i="53"/>
  <c r="O62" i="53"/>
  <c r="M62" i="53"/>
  <c r="K62" i="53"/>
  <c r="I62" i="53"/>
  <c r="G62" i="53"/>
  <c r="E62" i="53"/>
  <c r="R61" i="53"/>
  <c r="Q61" i="53"/>
  <c r="O61" i="53"/>
  <c r="M61" i="53"/>
  <c r="K61" i="53"/>
  <c r="I61" i="53"/>
  <c r="G61" i="53"/>
  <c r="E61" i="53"/>
  <c r="R60" i="53"/>
  <c r="Q60" i="53"/>
  <c r="O60" i="53"/>
  <c r="M60" i="53"/>
  <c r="K60" i="53"/>
  <c r="I60" i="53"/>
  <c r="G60" i="53"/>
  <c r="E60" i="53"/>
  <c r="R59" i="53"/>
  <c r="Q59" i="53"/>
  <c r="O59" i="53"/>
  <c r="M59" i="53"/>
  <c r="K59" i="53"/>
  <c r="S59" i="53" s="1"/>
  <c r="I59" i="53"/>
  <c r="G59" i="53"/>
  <c r="E59" i="53"/>
  <c r="R58" i="53"/>
  <c r="Q58" i="53"/>
  <c r="O58" i="53"/>
  <c r="M58" i="53"/>
  <c r="K58" i="53"/>
  <c r="I58" i="53"/>
  <c r="G58" i="53"/>
  <c r="E58" i="53"/>
  <c r="R57" i="53"/>
  <c r="Q57" i="53"/>
  <c r="O57" i="53"/>
  <c r="M57" i="53"/>
  <c r="K57" i="53"/>
  <c r="S57" i="53" s="1"/>
  <c r="I57" i="53"/>
  <c r="G57" i="53"/>
  <c r="E57" i="53"/>
  <c r="R56" i="53"/>
  <c r="Q56" i="53"/>
  <c r="O56" i="53"/>
  <c r="M56" i="53"/>
  <c r="K56" i="53"/>
  <c r="I56" i="53"/>
  <c r="G56" i="53"/>
  <c r="E56" i="53"/>
  <c r="R55" i="53"/>
  <c r="Q55" i="53"/>
  <c r="O55" i="53"/>
  <c r="M55" i="53"/>
  <c r="K55" i="53"/>
  <c r="I55" i="53"/>
  <c r="G55" i="53"/>
  <c r="E55" i="53"/>
  <c r="R54" i="53"/>
  <c r="Q54" i="53"/>
  <c r="O54" i="53"/>
  <c r="M54" i="53"/>
  <c r="K54" i="53"/>
  <c r="I54" i="53"/>
  <c r="G54" i="53"/>
  <c r="E54" i="53"/>
  <c r="R53" i="53"/>
  <c r="Q53" i="53"/>
  <c r="O53" i="53"/>
  <c r="M53" i="53"/>
  <c r="K53" i="53"/>
  <c r="I53" i="53"/>
  <c r="G53" i="53"/>
  <c r="E53" i="53"/>
  <c r="R52" i="53"/>
  <c r="Q52" i="53"/>
  <c r="O52" i="53"/>
  <c r="M52" i="53"/>
  <c r="K52" i="53"/>
  <c r="I52" i="53"/>
  <c r="G52" i="53"/>
  <c r="E52" i="53"/>
  <c r="R51" i="53"/>
  <c r="Q51" i="53"/>
  <c r="O51" i="53"/>
  <c r="M51" i="53"/>
  <c r="K51" i="53"/>
  <c r="I51" i="53"/>
  <c r="G51" i="53"/>
  <c r="E51" i="53"/>
  <c r="R50" i="53"/>
  <c r="Q50" i="53"/>
  <c r="O50" i="53"/>
  <c r="M50" i="53"/>
  <c r="K50" i="53"/>
  <c r="I50" i="53"/>
  <c r="G50" i="53"/>
  <c r="E50" i="53"/>
  <c r="R49" i="53"/>
  <c r="Q49" i="53"/>
  <c r="O49" i="53"/>
  <c r="M49" i="53"/>
  <c r="K49" i="53"/>
  <c r="I49" i="53"/>
  <c r="G49" i="53"/>
  <c r="E49" i="53"/>
  <c r="R48" i="53"/>
  <c r="Q48" i="53"/>
  <c r="O48" i="53"/>
  <c r="M48" i="53"/>
  <c r="K48" i="53"/>
  <c r="I48" i="53"/>
  <c r="G48" i="53"/>
  <c r="E48" i="53"/>
  <c r="R47" i="53"/>
  <c r="Q47" i="53"/>
  <c r="O47" i="53"/>
  <c r="M47" i="53"/>
  <c r="K47" i="53"/>
  <c r="I47" i="53"/>
  <c r="G47" i="53"/>
  <c r="E47" i="53"/>
  <c r="R46" i="53"/>
  <c r="Q46" i="53"/>
  <c r="O46" i="53"/>
  <c r="M46" i="53"/>
  <c r="K46" i="53"/>
  <c r="I46" i="53"/>
  <c r="G46" i="53"/>
  <c r="E46" i="53"/>
  <c r="R45" i="53"/>
  <c r="Q45" i="53"/>
  <c r="O45" i="53"/>
  <c r="M45" i="53"/>
  <c r="K45" i="53"/>
  <c r="I45" i="53"/>
  <c r="G45" i="53"/>
  <c r="E45" i="53"/>
  <c r="R44" i="53"/>
  <c r="Q44" i="53"/>
  <c r="O44" i="53"/>
  <c r="M44" i="53"/>
  <c r="K44" i="53"/>
  <c r="I44" i="53"/>
  <c r="G44" i="53"/>
  <c r="E44" i="53"/>
  <c r="R43" i="53"/>
  <c r="Q43" i="53"/>
  <c r="O43" i="53"/>
  <c r="M43" i="53"/>
  <c r="K43" i="53"/>
  <c r="I43" i="53"/>
  <c r="G43" i="53"/>
  <c r="R42" i="53"/>
  <c r="Q42" i="53"/>
  <c r="O42" i="53"/>
  <c r="M42" i="53"/>
  <c r="K42" i="53"/>
  <c r="I42" i="53"/>
  <c r="G42" i="53"/>
  <c r="R41" i="53"/>
  <c r="Q41" i="53"/>
  <c r="O41" i="53"/>
  <c r="M41" i="53"/>
  <c r="K41" i="53"/>
  <c r="I41" i="53"/>
  <c r="G41" i="53"/>
  <c r="E41" i="53"/>
  <c r="R40" i="53"/>
  <c r="Q40" i="53"/>
  <c r="O40" i="53"/>
  <c r="M40" i="53"/>
  <c r="K40" i="53"/>
  <c r="I40" i="53"/>
  <c r="G40" i="53"/>
  <c r="E40" i="53"/>
  <c r="R36" i="53"/>
  <c r="Q36" i="53"/>
  <c r="O36" i="53"/>
  <c r="M36" i="53"/>
  <c r="K36" i="53"/>
  <c r="I36" i="53"/>
  <c r="G36" i="53"/>
  <c r="R35" i="53"/>
  <c r="E35" i="53"/>
  <c r="G35" i="53" s="1"/>
  <c r="R34" i="53"/>
  <c r="E34" i="53"/>
  <c r="K34" i="53" s="1"/>
  <c r="R33" i="53"/>
  <c r="Q33" i="53"/>
  <c r="I33" i="53"/>
  <c r="E33" i="53"/>
  <c r="G33" i="53" s="1"/>
  <c r="R32" i="53"/>
  <c r="E32" i="53"/>
  <c r="I32" i="53" s="1"/>
  <c r="R31" i="53"/>
  <c r="E31" i="53"/>
  <c r="Q31" i="53" s="1"/>
  <c r="R30" i="53"/>
  <c r="E30" i="53"/>
  <c r="O30" i="53" s="1"/>
  <c r="R29" i="53"/>
  <c r="E29" i="53"/>
  <c r="Q29" i="53" s="1"/>
  <c r="R28" i="53"/>
  <c r="E28" i="53"/>
  <c r="K28" i="53" s="1"/>
  <c r="R27" i="53"/>
  <c r="E27" i="53"/>
  <c r="K27" i="53" s="1"/>
  <c r="R26" i="53"/>
  <c r="M26" i="53"/>
  <c r="E26" i="53"/>
  <c r="G26" i="53" s="1"/>
  <c r="R25" i="53"/>
  <c r="E25" i="53"/>
  <c r="M25" i="53" s="1"/>
  <c r="R24" i="53"/>
  <c r="E24" i="53"/>
  <c r="Q24" i="53" s="1"/>
  <c r="R23" i="53"/>
  <c r="E23" i="53"/>
  <c r="K23" i="53" s="1"/>
  <c r="R22" i="53"/>
  <c r="Q22" i="53"/>
  <c r="O22" i="53"/>
  <c r="M22" i="53"/>
  <c r="I22" i="53"/>
  <c r="E22" i="53"/>
  <c r="K22" i="53" s="1"/>
  <c r="R21" i="53"/>
  <c r="E21" i="53"/>
  <c r="Q21" i="53" s="1"/>
  <c r="R20" i="53"/>
  <c r="E20" i="53"/>
  <c r="K20" i="53" s="1"/>
  <c r="R19" i="53"/>
  <c r="E19" i="53"/>
  <c r="M19" i="53" s="1"/>
  <c r="R18" i="53"/>
  <c r="E18" i="53"/>
  <c r="O18" i="53" s="1"/>
  <c r="R17" i="53"/>
  <c r="E17" i="53"/>
  <c r="I17" i="53" s="1"/>
  <c r="R16" i="53"/>
  <c r="E16" i="53"/>
  <c r="Q16" i="53" s="1"/>
  <c r="R15" i="53"/>
  <c r="E15" i="53"/>
  <c r="G15" i="53" s="1"/>
  <c r="R14" i="53"/>
  <c r="E14" i="53"/>
  <c r="K14" i="53" s="1"/>
  <c r="R13" i="53"/>
  <c r="Q13" i="53"/>
  <c r="O13" i="53"/>
  <c r="M13" i="53"/>
  <c r="K13" i="53"/>
  <c r="I13" i="53"/>
  <c r="G13" i="53"/>
  <c r="R12" i="53"/>
  <c r="Q12" i="53"/>
  <c r="O12" i="53"/>
  <c r="M12" i="53"/>
  <c r="K12" i="53"/>
  <c r="I12" i="53"/>
  <c r="G12" i="53"/>
  <c r="R11" i="53"/>
  <c r="E11" i="53"/>
  <c r="O11" i="53" s="1"/>
  <c r="R10" i="53"/>
  <c r="E10" i="53"/>
  <c r="K10" i="53" s="1"/>
  <c r="I4" i="53"/>
  <c r="C4" i="53"/>
  <c r="R42" i="52"/>
  <c r="R13" i="52"/>
  <c r="R14" i="52"/>
  <c r="R15" i="52"/>
  <c r="R16" i="52"/>
  <c r="R17" i="52"/>
  <c r="R18" i="52"/>
  <c r="R19" i="52"/>
  <c r="R20" i="52"/>
  <c r="R21" i="52"/>
  <c r="R22" i="52"/>
  <c r="R23" i="52"/>
  <c r="R24" i="52"/>
  <c r="R25" i="52"/>
  <c r="R26" i="52"/>
  <c r="R27" i="52"/>
  <c r="R28" i="52"/>
  <c r="R29" i="52"/>
  <c r="R30" i="52"/>
  <c r="R31" i="52"/>
  <c r="R32" i="52"/>
  <c r="R33" i="52"/>
  <c r="R34" i="52"/>
  <c r="R35" i="52"/>
  <c r="R36" i="52"/>
  <c r="R12" i="52"/>
  <c r="R36" i="51"/>
  <c r="R35" i="51"/>
  <c r="R34" i="51"/>
  <c r="R33" i="51"/>
  <c r="R32" i="51"/>
  <c r="R31" i="51"/>
  <c r="R30" i="51"/>
  <c r="R29" i="51"/>
  <c r="R28" i="51"/>
  <c r="R27" i="51"/>
  <c r="R26" i="51"/>
  <c r="R25" i="51"/>
  <c r="R24" i="51"/>
  <c r="R23" i="51"/>
  <c r="R22" i="51"/>
  <c r="R21" i="51"/>
  <c r="R20" i="51"/>
  <c r="R19" i="51"/>
  <c r="R18" i="51"/>
  <c r="R17" i="51"/>
  <c r="R16" i="51"/>
  <c r="R15" i="51"/>
  <c r="R14" i="51"/>
  <c r="R13" i="51"/>
  <c r="R12" i="51"/>
  <c r="R36" i="50"/>
  <c r="R35" i="50"/>
  <c r="R34" i="50"/>
  <c r="R33" i="50"/>
  <c r="R32" i="50"/>
  <c r="R31" i="50"/>
  <c r="R30" i="50"/>
  <c r="R29" i="50"/>
  <c r="R28" i="50"/>
  <c r="R27" i="50"/>
  <c r="R26" i="50"/>
  <c r="R25" i="50"/>
  <c r="R24" i="50"/>
  <c r="R23" i="50"/>
  <c r="R22" i="50"/>
  <c r="R21" i="50"/>
  <c r="R20" i="50"/>
  <c r="R19" i="50"/>
  <c r="R18" i="50"/>
  <c r="R17" i="50"/>
  <c r="R16" i="50"/>
  <c r="R15" i="50"/>
  <c r="R14" i="50"/>
  <c r="R13" i="50"/>
  <c r="R12" i="50"/>
  <c r="R36" i="49"/>
  <c r="R35" i="49"/>
  <c r="R34" i="49"/>
  <c r="R33" i="49"/>
  <c r="R32" i="49"/>
  <c r="R31" i="49"/>
  <c r="R30" i="49"/>
  <c r="R29" i="49"/>
  <c r="R28" i="49"/>
  <c r="R27" i="49"/>
  <c r="R26" i="49"/>
  <c r="R25" i="49"/>
  <c r="R24" i="49"/>
  <c r="R23" i="49"/>
  <c r="R22" i="49"/>
  <c r="R21" i="49"/>
  <c r="R20" i="49"/>
  <c r="R19" i="49"/>
  <c r="R18" i="49"/>
  <c r="R17" i="49"/>
  <c r="R16" i="49"/>
  <c r="R15" i="49"/>
  <c r="R14" i="49"/>
  <c r="R13" i="49"/>
  <c r="R12" i="49"/>
  <c r="R36" i="48"/>
  <c r="R35" i="48"/>
  <c r="R34" i="48"/>
  <c r="R33" i="48"/>
  <c r="R32" i="48"/>
  <c r="R31" i="48"/>
  <c r="R30" i="48"/>
  <c r="R29" i="48"/>
  <c r="R28" i="48"/>
  <c r="R27" i="48"/>
  <c r="R26" i="48"/>
  <c r="R25" i="48"/>
  <c r="R24" i="48"/>
  <c r="R23" i="48"/>
  <c r="R22" i="48"/>
  <c r="R21" i="48"/>
  <c r="R20" i="48"/>
  <c r="R19" i="48"/>
  <c r="R18" i="48"/>
  <c r="R17" i="48"/>
  <c r="R16" i="48"/>
  <c r="R15" i="48"/>
  <c r="R14" i="48"/>
  <c r="R13" i="48"/>
  <c r="R12" i="48"/>
  <c r="R36" i="47"/>
  <c r="R35" i="47"/>
  <c r="R34" i="47"/>
  <c r="R33" i="47"/>
  <c r="R32" i="47"/>
  <c r="R31" i="47"/>
  <c r="R30" i="47"/>
  <c r="R29" i="47"/>
  <c r="R28" i="47"/>
  <c r="R27" i="47"/>
  <c r="R26" i="47"/>
  <c r="R25" i="47"/>
  <c r="R24" i="47"/>
  <c r="R23" i="47"/>
  <c r="R22" i="47"/>
  <c r="R21" i="47"/>
  <c r="R20" i="47"/>
  <c r="R19" i="47"/>
  <c r="R18" i="47"/>
  <c r="R17" i="47"/>
  <c r="R16" i="47"/>
  <c r="R15" i="47"/>
  <c r="R14" i="47"/>
  <c r="R13" i="47"/>
  <c r="R12" i="47"/>
  <c r="R36" i="45"/>
  <c r="R35" i="45"/>
  <c r="R34" i="45"/>
  <c r="R33" i="45"/>
  <c r="R32" i="45"/>
  <c r="R31" i="45"/>
  <c r="R30" i="45"/>
  <c r="R29" i="45"/>
  <c r="R28" i="45"/>
  <c r="R27" i="45"/>
  <c r="R26" i="45"/>
  <c r="R25" i="45"/>
  <c r="R24" i="45"/>
  <c r="R23" i="45"/>
  <c r="R22" i="45"/>
  <c r="R21" i="45"/>
  <c r="R20" i="45"/>
  <c r="R19" i="45"/>
  <c r="R18" i="45"/>
  <c r="R17" i="45"/>
  <c r="R16" i="45"/>
  <c r="R15" i="45"/>
  <c r="R14" i="45"/>
  <c r="R13" i="45"/>
  <c r="R12" i="45"/>
  <c r="R13" i="3"/>
  <c r="R14" i="3"/>
  <c r="R15" i="3"/>
  <c r="R16" i="3"/>
  <c r="R17" i="3"/>
  <c r="R18" i="3"/>
  <c r="R19" i="3"/>
  <c r="R20" i="3"/>
  <c r="R21" i="3"/>
  <c r="R22" i="3"/>
  <c r="R23" i="3"/>
  <c r="R24" i="3"/>
  <c r="R25" i="3"/>
  <c r="R26" i="3"/>
  <c r="R27" i="3"/>
  <c r="R28" i="3"/>
  <c r="R29" i="3"/>
  <c r="R30" i="3"/>
  <c r="R31" i="3"/>
  <c r="R32" i="3"/>
  <c r="R33" i="3"/>
  <c r="R34" i="3"/>
  <c r="R35" i="3"/>
  <c r="R36" i="3"/>
  <c r="R12" i="3"/>
  <c r="R66" i="3"/>
  <c r="R65" i="3"/>
  <c r="R64" i="3"/>
  <c r="R63" i="3"/>
  <c r="R62" i="3"/>
  <c r="R61" i="3"/>
  <c r="R60" i="3"/>
  <c r="R59" i="3"/>
  <c r="R58" i="3"/>
  <c r="R57" i="3"/>
  <c r="R56" i="3"/>
  <c r="R55" i="3"/>
  <c r="R54" i="3"/>
  <c r="R53" i="3"/>
  <c r="R52" i="3"/>
  <c r="R51" i="3"/>
  <c r="R50" i="3"/>
  <c r="R49" i="3"/>
  <c r="R48" i="3"/>
  <c r="R47" i="3"/>
  <c r="R46" i="3"/>
  <c r="R45" i="3"/>
  <c r="R44" i="3"/>
  <c r="R43" i="3"/>
  <c r="R42" i="3"/>
  <c r="R66" i="45"/>
  <c r="R65" i="45"/>
  <c r="R64" i="45"/>
  <c r="R63" i="45"/>
  <c r="R62" i="45"/>
  <c r="R61" i="45"/>
  <c r="R60" i="45"/>
  <c r="R59" i="45"/>
  <c r="R58" i="45"/>
  <c r="R57" i="45"/>
  <c r="R56" i="45"/>
  <c r="R55" i="45"/>
  <c r="R54" i="45"/>
  <c r="R53" i="45"/>
  <c r="R52" i="45"/>
  <c r="R51" i="45"/>
  <c r="R50" i="45"/>
  <c r="R49" i="45"/>
  <c r="R48" i="45"/>
  <c r="R47" i="45"/>
  <c r="R44" i="45"/>
  <c r="R43" i="45"/>
  <c r="R42" i="45"/>
  <c r="R66" i="47"/>
  <c r="R65" i="47"/>
  <c r="R64" i="47"/>
  <c r="R63" i="47"/>
  <c r="R62" i="47"/>
  <c r="R61" i="47"/>
  <c r="R60" i="47"/>
  <c r="R59" i="47"/>
  <c r="R58" i="47"/>
  <c r="R57" i="47"/>
  <c r="R56" i="47"/>
  <c r="R55" i="47"/>
  <c r="R54" i="47"/>
  <c r="R53" i="47"/>
  <c r="R52" i="47"/>
  <c r="R51" i="47"/>
  <c r="R50" i="47"/>
  <c r="R49" i="47"/>
  <c r="R48" i="47"/>
  <c r="R47" i="47"/>
  <c r="R46" i="47"/>
  <c r="R45" i="47"/>
  <c r="R44" i="47"/>
  <c r="R43" i="47"/>
  <c r="R42" i="47"/>
  <c r="R66" i="48"/>
  <c r="R65" i="48"/>
  <c r="R64" i="48"/>
  <c r="R63" i="48"/>
  <c r="R62" i="48"/>
  <c r="R61" i="48"/>
  <c r="R60" i="48"/>
  <c r="R59" i="48"/>
  <c r="R58" i="48"/>
  <c r="R57" i="48"/>
  <c r="R56" i="48"/>
  <c r="R55" i="48"/>
  <c r="R54" i="48"/>
  <c r="R53" i="48"/>
  <c r="R52" i="48"/>
  <c r="R51" i="48"/>
  <c r="R50" i="48"/>
  <c r="R49" i="48"/>
  <c r="R48" i="48"/>
  <c r="R47" i="48"/>
  <c r="R46" i="48"/>
  <c r="R45" i="48"/>
  <c r="R44" i="48"/>
  <c r="R43" i="48"/>
  <c r="R42" i="48"/>
  <c r="R66" i="49"/>
  <c r="R65" i="49"/>
  <c r="R64" i="49"/>
  <c r="R63" i="49"/>
  <c r="R62" i="49"/>
  <c r="R61" i="49"/>
  <c r="R60" i="49"/>
  <c r="R59" i="49"/>
  <c r="R58" i="49"/>
  <c r="R57" i="49"/>
  <c r="R56" i="49"/>
  <c r="R55" i="49"/>
  <c r="R54" i="49"/>
  <c r="R53" i="49"/>
  <c r="R52" i="49"/>
  <c r="R51" i="49"/>
  <c r="R50" i="49"/>
  <c r="R49" i="49"/>
  <c r="R48" i="49"/>
  <c r="R47" i="49"/>
  <c r="R46" i="49"/>
  <c r="R45" i="49"/>
  <c r="R44" i="49"/>
  <c r="R43" i="49"/>
  <c r="R42" i="49"/>
  <c r="R66" i="50"/>
  <c r="R65" i="50"/>
  <c r="R64" i="50"/>
  <c r="R63" i="50"/>
  <c r="R62" i="50"/>
  <c r="R61" i="50"/>
  <c r="R60" i="50"/>
  <c r="R59" i="50"/>
  <c r="R58" i="50"/>
  <c r="R57" i="50"/>
  <c r="R56" i="50"/>
  <c r="R55" i="50"/>
  <c r="R54" i="50"/>
  <c r="R53" i="50"/>
  <c r="R52" i="50"/>
  <c r="R51" i="50"/>
  <c r="R50" i="50"/>
  <c r="R49" i="50"/>
  <c r="R48" i="50"/>
  <c r="R47" i="50"/>
  <c r="R46" i="50"/>
  <c r="R45" i="50"/>
  <c r="R44" i="50"/>
  <c r="R43" i="50"/>
  <c r="R42" i="50"/>
  <c r="R66" i="52"/>
  <c r="R65" i="52"/>
  <c r="R64" i="52"/>
  <c r="R63" i="52"/>
  <c r="R62" i="52"/>
  <c r="R61" i="52"/>
  <c r="R60" i="52"/>
  <c r="R59" i="52"/>
  <c r="R58" i="52"/>
  <c r="R57" i="52"/>
  <c r="R56" i="52"/>
  <c r="R55" i="52"/>
  <c r="R54" i="52"/>
  <c r="R53" i="52"/>
  <c r="R52" i="52"/>
  <c r="R51" i="52"/>
  <c r="R50" i="52"/>
  <c r="R49" i="52"/>
  <c r="R48" i="52"/>
  <c r="R47" i="52"/>
  <c r="R46" i="52"/>
  <c r="R45" i="52"/>
  <c r="R44" i="52"/>
  <c r="R43" i="52"/>
  <c r="R43" i="51"/>
  <c r="R44" i="51"/>
  <c r="R45" i="51"/>
  <c r="R46" i="51"/>
  <c r="R47" i="51"/>
  <c r="R48" i="51"/>
  <c r="R49" i="51"/>
  <c r="R50" i="51"/>
  <c r="R51" i="51"/>
  <c r="R52" i="51"/>
  <c r="R53" i="51"/>
  <c r="R54" i="51"/>
  <c r="R55" i="51"/>
  <c r="R56" i="51"/>
  <c r="R57" i="51"/>
  <c r="R58" i="51"/>
  <c r="R59" i="51"/>
  <c r="R60" i="51"/>
  <c r="R61" i="51"/>
  <c r="R62" i="51"/>
  <c r="R63" i="51"/>
  <c r="R64" i="51"/>
  <c r="R65" i="51"/>
  <c r="R66" i="51"/>
  <c r="R42" i="51"/>
  <c r="Q66" i="52"/>
  <c r="O66" i="52"/>
  <c r="M66" i="52"/>
  <c r="K66" i="52"/>
  <c r="I66" i="52"/>
  <c r="G66" i="52"/>
  <c r="Q65" i="52"/>
  <c r="O65" i="52"/>
  <c r="M65" i="52"/>
  <c r="K65" i="52"/>
  <c r="I65" i="52"/>
  <c r="G65" i="52"/>
  <c r="E65" i="52"/>
  <c r="Q64" i="52"/>
  <c r="O64" i="52"/>
  <c r="M64" i="52"/>
  <c r="K64" i="52"/>
  <c r="I64" i="52"/>
  <c r="G64" i="52"/>
  <c r="E64" i="52"/>
  <c r="Q63" i="52"/>
  <c r="O63" i="52"/>
  <c r="M63" i="52"/>
  <c r="K63" i="52"/>
  <c r="I63" i="52"/>
  <c r="G63" i="52"/>
  <c r="E63" i="52"/>
  <c r="Q62" i="52"/>
  <c r="O62" i="52"/>
  <c r="M62" i="52"/>
  <c r="K62" i="52"/>
  <c r="I62" i="52"/>
  <c r="G62" i="52"/>
  <c r="E62" i="52"/>
  <c r="Q61" i="52"/>
  <c r="O61" i="52"/>
  <c r="M61" i="52"/>
  <c r="K61" i="52"/>
  <c r="I61" i="52"/>
  <c r="G61" i="52"/>
  <c r="E61" i="52"/>
  <c r="Q60" i="52"/>
  <c r="O60" i="52"/>
  <c r="M60" i="52"/>
  <c r="K60" i="52"/>
  <c r="I60" i="52"/>
  <c r="G60" i="52"/>
  <c r="E60" i="52"/>
  <c r="Q59" i="52"/>
  <c r="O59" i="52"/>
  <c r="M59" i="52"/>
  <c r="K59" i="52"/>
  <c r="I59" i="52"/>
  <c r="G59" i="52"/>
  <c r="E59" i="52"/>
  <c r="Q58" i="52"/>
  <c r="O58" i="52"/>
  <c r="M58" i="52"/>
  <c r="K58" i="52"/>
  <c r="I58" i="52"/>
  <c r="G58" i="52"/>
  <c r="E58" i="52"/>
  <c r="Q57" i="52"/>
  <c r="O57" i="52"/>
  <c r="M57" i="52"/>
  <c r="K57" i="52"/>
  <c r="I57" i="52"/>
  <c r="G57" i="52"/>
  <c r="E57" i="52"/>
  <c r="Q56" i="52"/>
  <c r="O56" i="52"/>
  <c r="M56" i="52"/>
  <c r="K56" i="52"/>
  <c r="I56" i="52"/>
  <c r="G56" i="52"/>
  <c r="E56" i="52"/>
  <c r="Q55" i="52"/>
  <c r="O55" i="52"/>
  <c r="M55" i="52"/>
  <c r="K55" i="52"/>
  <c r="I55" i="52"/>
  <c r="G55" i="52"/>
  <c r="E55" i="52"/>
  <c r="Q54" i="52"/>
  <c r="O54" i="52"/>
  <c r="M54" i="52"/>
  <c r="K54" i="52"/>
  <c r="I54" i="52"/>
  <c r="G54" i="52"/>
  <c r="E54" i="52"/>
  <c r="Q53" i="52"/>
  <c r="O53" i="52"/>
  <c r="M53" i="52"/>
  <c r="K53" i="52"/>
  <c r="I53" i="52"/>
  <c r="G53" i="52"/>
  <c r="E53" i="52"/>
  <c r="Q52" i="52"/>
  <c r="O52" i="52"/>
  <c r="M52" i="52"/>
  <c r="K52" i="52"/>
  <c r="I52" i="52"/>
  <c r="G52" i="52"/>
  <c r="E52" i="52"/>
  <c r="Q51" i="52"/>
  <c r="O51" i="52"/>
  <c r="M51" i="52"/>
  <c r="K51" i="52"/>
  <c r="I51" i="52"/>
  <c r="G51" i="52"/>
  <c r="E51" i="52"/>
  <c r="Q50" i="52"/>
  <c r="O50" i="52"/>
  <c r="M50" i="52"/>
  <c r="K50" i="52"/>
  <c r="I50" i="52"/>
  <c r="G50" i="52"/>
  <c r="E50" i="52"/>
  <c r="Q49" i="52"/>
  <c r="O49" i="52"/>
  <c r="M49" i="52"/>
  <c r="K49" i="52"/>
  <c r="I49" i="52"/>
  <c r="G49" i="52"/>
  <c r="E49" i="52"/>
  <c r="Q48" i="52"/>
  <c r="O48" i="52"/>
  <c r="M48" i="52"/>
  <c r="K48" i="52"/>
  <c r="I48" i="52"/>
  <c r="G48" i="52"/>
  <c r="E48" i="52"/>
  <c r="Q47" i="52"/>
  <c r="O47" i="52"/>
  <c r="M47" i="52"/>
  <c r="K47" i="52"/>
  <c r="I47" i="52"/>
  <c r="G47" i="52"/>
  <c r="E47" i="52"/>
  <c r="Q46" i="52"/>
  <c r="O46" i="52"/>
  <c r="M46" i="52"/>
  <c r="K46" i="52"/>
  <c r="I46" i="52"/>
  <c r="G46" i="52"/>
  <c r="E46" i="52"/>
  <c r="Q45" i="52"/>
  <c r="O45" i="52"/>
  <c r="M45" i="52"/>
  <c r="K45" i="52"/>
  <c r="I45" i="52"/>
  <c r="G45" i="52"/>
  <c r="E45" i="52"/>
  <c r="Q44" i="52"/>
  <c r="O44" i="52"/>
  <c r="M44" i="52"/>
  <c r="K44" i="52"/>
  <c r="I44" i="52"/>
  <c r="G44" i="52"/>
  <c r="E44" i="52"/>
  <c r="Q43" i="52"/>
  <c r="O43" i="52"/>
  <c r="M43" i="52"/>
  <c r="K43" i="52"/>
  <c r="I43" i="52"/>
  <c r="G43" i="52"/>
  <c r="Q42" i="52"/>
  <c r="O42" i="52"/>
  <c r="M42" i="52"/>
  <c r="K42" i="52"/>
  <c r="I42" i="52"/>
  <c r="G42" i="52"/>
  <c r="R41" i="52"/>
  <c r="Q41" i="52"/>
  <c r="O41" i="52"/>
  <c r="M41" i="52"/>
  <c r="K41" i="52"/>
  <c r="I41" i="52"/>
  <c r="G41" i="52"/>
  <c r="E41" i="52"/>
  <c r="R40" i="52"/>
  <c r="Q40" i="52"/>
  <c r="O40" i="52"/>
  <c r="M40" i="52"/>
  <c r="K40" i="52"/>
  <c r="I40" i="52"/>
  <c r="G40" i="52"/>
  <c r="E40" i="52"/>
  <c r="Q36" i="52"/>
  <c r="O36" i="52"/>
  <c r="M36" i="52"/>
  <c r="K36" i="52"/>
  <c r="I36" i="52"/>
  <c r="G36" i="52"/>
  <c r="E35" i="52"/>
  <c r="K35" i="52" s="1"/>
  <c r="E34" i="52"/>
  <c r="Q34" i="52" s="1"/>
  <c r="E33" i="52"/>
  <c r="M33" i="52" s="1"/>
  <c r="E32" i="52"/>
  <c r="Q32" i="52" s="1"/>
  <c r="E31" i="52"/>
  <c r="Q31" i="52" s="1"/>
  <c r="E30" i="52"/>
  <c r="O30" i="52" s="1"/>
  <c r="E29" i="52"/>
  <c r="M29" i="52" s="1"/>
  <c r="E28" i="52"/>
  <c r="K28" i="52" s="1"/>
  <c r="E27" i="52"/>
  <c r="I27" i="52" s="1"/>
  <c r="E26" i="52"/>
  <c r="G26" i="52" s="1"/>
  <c r="E25" i="52"/>
  <c r="G25" i="52" s="1"/>
  <c r="E24" i="52"/>
  <c r="O24" i="52" s="1"/>
  <c r="E23" i="52"/>
  <c r="Q23" i="52" s="1"/>
  <c r="E22" i="52"/>
  <c r="I22" i="52" s="1"/>
  <c r="E21" i="52"/>
  <c r="Q21" i="52" s="1"/>
  <c r="E20" i="52"/>
  <c r="O20" i="52" s="1"/>
  <c r="E19" i="52"/>
  <c r="M19" i="52" s="1"/>
  <c r="E18" i="52"/>
  <c r="K18" i="52" s="1"/>
  <c r="E17" i="52"/>
  <c r="I17" i="52" s="1"/>
  <c r="E16" i="52"/>
  <c r="G16" i="52" s="1"/>
  <c r="E15" i="52"/>
  <c r="Q15" i="52" s="1"/>
  <c r="E14" i="52"/>
  <c r="Q14" i="52" s="1"/>
  <c r="Q13" i="52"/>
  <c r="O13" i="52"/>
  <c r="M13" i="52"/>
  <c r="K13" i="52"/>
  <c r="I13" i="52"/>
  <c r="G13" i="52"/>
  <c r="Q12" i="52"/>
  <c r="O12" i="52"/>
  <c r="M12" i="52"/>
  <c r="K12" i="52"/>
  <c r="I12" i="52"/>
  <c r="G12" i="52"/>
  <c r="R11" i="52"/>
  <c r="E11" i="52"/>
  <c r="M11" i="52" s="1"/>
  <c r="R10" i="52"/>
  <c r="E10" i="52"/>
  <c r="K10" i="52" s="1"/>
  <c r="I4" i="52"/>
  <c r="C4" i="52"/>
  <c r="Q66" i="51"/>
  <c r="O66" i="51"/>
  <c r="M66" i="51"/>
  <c r="K66" i="51"/>
  <c r="I66" i="51"/>
  <c r="G66" i="51"/>
  <c r="Q65" i="51"/>
  <c r="O65" i="51"/>
  <c r="M65" i="51"/>
  <c r="K65" i="51"/>
  <c r="I65" i="51"/>
  <c r="G65" i="51"/>
  <c r="E65" i="51"/>
  <c r="Q64" i="51"/>
  <c r="O64" i="51"/>
  <c r="M64" i="51"/>
  <c r="K64" i="51"/>
  <c r="I64" i="51"/>
  <c r="G64" i="51"/>
  <c r="E64" i="51"/>
  <c r="Q63" i="51"/>
  <c r="O63" i="51"/>
  <c r="M63" i="51"/>
  <c r="K63" i="51"/>
  <c r="I63" i="51"/>
  <c r="G63" i="51"/>
  <c r="E63" i="51"/>
  <c r="Q62" i="51"/>
  <c r="O62" i="51"/>
  <c r="M62" i="51"/>
  <c r="K62" i="51"/>
  <c r="I62" i="51"/>
  <c r="G62" i="51"/>
  <c r="E62" i="51"/>
  <c r="Q61" i="51"/>
  <c r="O61" i="51"/>
  <c r="M61" i="51"/>
  <c r="K61" i="51"/>
  <c r="I61" i="51"/>
  <c r="G61" i="51"/>
  <c r="E61" i="51"/>
  <c r="Q60" i="51"/>
  <c r="O60" i="51"/>
  <c r="M60" i="51"/>
  <c r="K60" i="51"/>
  <c r="I60" i="51"/>
  <c r="G60" i="51"/>
  <c r="E60" i="51"/>
  <c r="Q59" i="51"/>
  <c r="O59" i="51"/>
  <c r="M59" i="51"/>
  <c r="K59" i="51"/>
  <c r="I59" i="51"/>
  <c r="G59" i="51"/>
  <c r="E59" i="51"/>
  <c r="Q58" i="51"/>
  <c r="O58" i="51"/>
  <c r="M58" i="51"/>
  <c r="K58" i="51"/>
  <c r="I58" i="51"/>
  <c r="G58" i="51"/>
  <c r="E58" i="51"/>
  <c r="Q57" i="51"/>
  <c r="O57" i="51"/>
  <c r="M57" i="51"/>
  <c r="K57" i="51"/>
  <c r="I57" i="51"/>
  <c r="G57" i="51"/>
  <c r="E57" i="51"/>
  <c r="Q56" i="51"/>
  <c r="O56" i="51"/>
  <c r="M56" i="51"/>
  <c r="K56" i="51"/>
  <c r="I56" i="51"/>
  <c r="G56" i="51"/>
  <c r="E56" i="51"/>
  <c r="Q55" i="51"/>
  <c r="O55" i="51"/>
  <c r="M55" i="51"/>
  <c r="K55" i="51"/>
  <c r="I55" i="51"/>
  <c r="G55" i="51"/>
  <c r="E55" i="51"/>
  <c r="Q54" i="51"/>
  <c r="O54" i="51"/>
  <c r="M54" i="51"/>
  <c r="K54" i="51"/>
  <c r="I54" i="51"/>
  <c r="G54" i="51"/>
  <c r="E54" i="51"/>
  <c r="Q53" i="51"/>
  <c r="O53" i="51"/>
  <c r="M53" i="51"/>
  <c r="K53" i="51"/>
  <c r="I53" i="51"/>
  <c r="G53" i="51"/>
  <c r="E53" i="51"/>
  <c r="Q52" i="51"/>
  <c r="O52" i="51"/>
  <c r="M52" i="51"/>
  <c r="K52" i="51"/>
  <c r="I52" i="51"/>
  <c r="G52" i="51"/>
  <c r="E52" i="51"/>
  <c r="Q51" i="51"/>
  <c r="O51" i="51"/>
  <c r="M51" i="51"/>
  <c r="K51" i="51"/>
  <c r="I51" i="51"/>
  <c r="G51" i="51"/>
  <c r="E51" i="51"/>
  <c r="Q50" i="51"/>
  <c r="O50" i="51"/>
  <c r="M50" i="51"/>
  <c r="K50" i="51"/>
  <c r="I50" i="51"/>
  <c r="G50" i="51"/>
  <c r="E50" i="51"/>
  <c r="Q49" i="51"/>
  <c r="O49" i="51"/>
  <c r="M49" i="51"/>
  <c r="K49" i="51"/>
  <c r="I49" i="51"/>
  <c r="G49" i="51"/>
  <c r="E49" i="51"/>
  <c r="Q48" i="51"/>
  <c r="O48" i="51"/>
  <c r="M48" i="51"/>
  <c r="K48" i="51"/>
  <c r="I48" i="51"/>
  <c r="G48" i="51"/>
  <c r="E48" i="51"/>
  <c r="Q47" i="51"/>
  <c r="O47" i="51"/>
  <c r="M47" i="51"/>
  <c r="K47" i="51"/>
  <c r="I47" i="51"/>
  <c r="G47" i="51"/>
  <c r="E47" i="51"/>
  <c r="Q46" i="51"/>
  <c r="O46" i="51"/>
  <c r="M46" i="51"/>
  <c r="K46" i="51"/>
  <c r="I46" i="51"/>
  <c r="G46" i="51"/>
  <c r="E46" i="51"/>
  <c r="Q45" i="51"/>
  <c r="O45" i="51"/>
  <c r="M45" i="51"/>
  <c r="K45" i="51"/>
  <c r="I45" i="51"/>
  <c r="G45" i="51"/>
  <c r="E45" i="51"/>
  <c r="Q44" i="51"/>
  <c r="O44" i="51"/>
  <c r="M44" i="51"/>
  <c r="K44" i="51"/>
  <c r="I44" i="51"/>
  <c r="G44" i="51"/>
  <c r="E44" i="51"/>
  <c r="Q43" i="51"/>
  <c r="O43" i="51"/>
  <c r="M43" i="51"/>
  <c r="K43" i="51"/>
  <c r="I43" i="51"/>
  <c r="G43" i="51"/>
  <c r="Q42" i="51"/>
  <c r="O42" i="51"/>
  <c r="M42" i="51"/>
  <c r="K42" i="51"/>
  <c r="I42" i="51"/>
  <c r="G42" i="51"/>
  <c r="R41" i="51"/>
  <c r="Q41" i="51"/>
  <c r="O41" i="51"/>
  <c r="M41" i="51"/>
  <c r="K41" i="51"/>
  <c r="I41" i="51"/>
  <c r="G41" i="51"/>
  <c r="E41" i="51"/>
  <c r="R40" i="51"/>
  <c r="Q40" i="51"/>
  <c r="O40" i="51"/>
  <c r="M40" i="51"/>
  <c r="K40" i="51"/>
  <c r="I40" i="51"/>
  <c r="G40" i="51"/>
  <c r="E40" i="51"/>
  <c r="Q36" i="51"/>
  <c r="O36" i="51"/>
  <c r="M36" i="51"/>
  <c r="K36" i="51"/>
  <c r="I36" i="51"/>
  <c r="G36" i="51"/>
  <c r="E35" i="51"/>
  <c r="I35" i="51" s="1"/>
  <c r="E34" i="51"/>
  <c r="I34" i="51" s="1"/>
  <c r="E33" i="51"/>
  <c r="I33" i="51" s="1"/>
  <c r="E32" i="51"/>
  <c r="Q32" i="51" s="1"/>
  <c r="E31" i="51"/>
  <c r="I31" i="51" s="1"/>
  <c r="E30" i="51"/>
  <c r="Q30" i="51" s="1"/>
  <c r="E29" i="51"/>
  <c r="O29" i="51" s="1"/>
  <c r="E28" i="51"/>
  <c r="K28" i="51" s="1"/>
  <c r="E27" i="51"/>
  <c r="M27" i="51" s="1"/>
  <c r="M26" i="51"/>
  <c r="E26" i="51"/>
  <c r="G26" i="51" s="1"/>
  <c r="E25" i="51"/>
  <c r="Q25" i="51" s="1"/>
  <c r="E24" i="51"/>
  <c r="O24" i="51" s="1"/>
  <c r="E23" i="51"/>
  <c r="Q23" i="51" s="1"/>
  <c r="E22" i="51"/>
  <c r="I22" i="51" s="1"/>
  <c r="E21" i="51"/>
  <c r="Q21" i="51" s="1"/>
  <c r="E20" i="51"/>
  <c r="K20" i="51" s="1"/>
  <c r="E19" i="51"/>
  <c r="M19" i="51" s="1"/>
  <c r="E18" i="51"/>
  <c r="M18" i="51" s="1"/>
  <c r="E17" i="51"/>
  <c r="I17" i="51" s="1"/>
  <c r="E16" i="51"/>
  <c r="M16" i="51" s="1"/>
  <c r="E15" i="51"/>
  <c r="Q15" i="51" s="1"/>
  <c r="E14" i="51"/>
  <c r="Q14" i="51" s="1"/>
  <c r="Q13" i="51"/>
  <c r="O13" i="51"/>
  <c r="M13" i="51"/>
  <c r="K13" i="51"/>
  <c r="I13" i="51"/>
  <c r="G13" i="51"/>
  <c r="Q12" i="51"/>
  <c r="O12" i="51"/>
  <c r="M12" i="51"/>
  <c r="K12" i="51"/>
  <c r="I12" i="51"/>
  <c r="G12" i="51"/>
  <c r="R11" i="51"/>
  <c r="E11" i="51"/>
  <c r="O11" i="51" s="1"/>
  <c r="R10" i="51"/>
  <c r="E10" i="51"/>
  <c r="K10" i="51" s="1"/>
  <c r="I4" i="51"/>
  <c r="C4" i="51"/>
  <c r="S46" i="53" l="1"/>
  <c r="Q26" i="52"/>
  <c r="O29" i="52"/>
  <c r="K17" i="52"/>
  <c r="Q29" i="52"/>
  <c r="M26" i="52"/>
  <c r="O26" i="52"/>
  <c r="S50" i="51"/>
  <c r="S49" i="52"/>
  <c r="I16" i="52"/>
  <c r="M25" i="52"/>
  <c r="S61" i="52"/>
  <c r="S64" i="52"/>
  <c r="K16" i="52"/>
  <c r="O25" i="52"/>
  <c r="M35" i="52"/>
  <c r="S50" i="52"/>
  <c r="O16" i="52"/>
  <c r="Q16" i="52"/>
  <c r="I26" i="52"/>
  <c r="Q67" i="52"/>
  <c r="G33" i="7" s="1"/>
  <c r="S66" i="52"/>
  <c r="I25" i="52"/>
  <c r="K25" i="52"/>
  <c r="M16" i="52"/>
  <c r="Q25" i="52"/>
  <c r="Q35" i="52"/>
  <c r="K26" i="52"/>
  <c r="K20" i="52"/>
  <c r="Q20" i="52"/>
  <c r="S54" i="52"/>
  <c r="S57" i="52"/>
  <c r="S65" i="52"/>
  <c r="K27" i="52"/>
  <c r="S60" i="52"/>
  <c r="I29" i="52"/>
  <c r="K15" i="53"/>
  <c r="O15" i="53"/>
  <c r="K24" i="53"/>
  <c r="G31" i="53"/>
  <c r="Q35" i="53"/>
  <c r="I31" i="53"/>
  <c r="K31" i="53"/>
  <c r="S48" i="53"/>
  <c r="K35" i="53"/>
  <c r="M17" i="53"/>
  <c r="O35" i="53"/>
  <c r="M31" i="53"/>
  <c r="S31" i="53" s="1"/>
  <c r="Q28" i="53"/>
  <c r="S63" i="53"/>
  <c r="S61" i="53"/>
  <c r="O31" i="53"/>
  <c r="S36" i="53"/>
  <c r="K26" i="53"/>
  <c r="I15" i="53"/>
  <c r="O28" i="53"/>
  <c r="I24" i="53"/>
  <c r="Q26" i="53"/>
  <c r="I35" i="53"/>
  <c r="G24" i="53"/>
  <c r="S66" i="53"/>
  <c r="S12" i="53"/>
  <c r="M35" i="53"/>
  <c r="G22" i="53"/>
  <c r="S22" i="53" s="1"/>
  <c r="S50" i="53"/>
  <c r="S55" i="53"/>
  <c r="G22" i="52"/>
  <c r="O33" i="52"/>
  <c r="O67" i="53"/>
  <c r="F34" i="7" s="1"/>
  <c r="S53" i="52"/>
  <c r="I67" i="51"/>
  <c r="C32" i="7" s="1"/>
  <c r="S42" i="52"/>
  <c r="O67" i="52"/>
  <c r="F33" i="7" s="1"/>
  <c r="S13" i="52"/>
  <c r="S41" i="52"/>
  <c r="S55" i="52"/>
  <c r="O19" i="52"/>
  <c r="G29" i="52"/>
  <c r="O35" i="52"/>
  <c r="Q67" i="53"/>
  <c r="G34" i="7" s="1"/>
  <c r="S45" i="53"/>
  <c r="S64" i="53"/>
  <c r="K31" i="52"/>
  <c r="S56" i="52"/>
  <c r="Q22" i="52"/>
  <c r="O26" i="51"/>
  <c r="S47" i="51"/>
  <c r="I20" i="52"/>
  <c r="K29" i="52"/>
  <c r="Q19" i="53"/>
  <c r="M24" i="53"/>
  <c r="S62" i="53"/>
  <c r="O24" i="53"/>
  <c r="S36" i="52"/>
  <c r="S44" i="52"/>
  <c r="S58" i="52"/>
  <c r="S56" i="51"/>
  <c r="G67" i="52"/>
  <c r="B33" i="7" s="1"/>
  <c r="S47" i="52"/>
  <c r="S60" i="53"/>
  <c r="S65" i="53"/>
  <c r="M15" i="53"/>
  <c r="S58" i="53"/>
  <c r="S35" i="53"/>
  <c r="S53" i="53"/>
  <c r="I67" i="52"/>
  <c r="C33" i="7" s="1"/>
  <c r="S59" i="52"/>
  <c r="S48" i="52"/>
  <c r="S12" i="51"/>
  <c r="S51" i="51"/>
  <c r="M22" i="52"/>
  <c r="I33" i="52"/>
  <c r="S62" i="52"/>
  <c r="Q15" i="53"/>
  <c r="S41" i="53"/>
  <c r="S51" i="53"/>
  <c r="S59" i="51"/>
  <c r="O22" i="52"/>
  <c r="K33" i="52"/>
  <c r="S51" i="52"/>
  <c r="O26" i="53"/>
  <c r="S56" i="53"/>
  <c r="K22" i="52"/>
  <c r="S43" i="52"/>
  <c r="Q17" i="52"/>
  <c r="O27" i="52"/>
  <c r="M67" i="52"/>
  <c r="E33" i="7" s="1"/>
  <c r="S49" i="53"/>
  <c r="S54" i="53"/>
  <c r="M17" i="52"/>
  <c r="M27" i="52"/>
  <c r="Q33" i="52"/>
  <c r="Q27" i="52"/>
  <c r="S40" i="52"/>
  <c r="S48" i="51"/>
  <c r="M18" i="52"/>
  <c r="K24" i="52"/>
  <c r="G35" i="52"/>
  <c r="O17" i="53"/>
  <c r="K33" i="53"/>
  <c r="S45" i="52"/>
  <c r="O18" i="52"/>
  <c r="Q24" i="52"/>
  <c r="M28" i="52"/>
  <c r="I35" i="52"/>
  <c r="S63" i="52"/>
  <c r="Q17" i="53"/>
  <c r="M33" i="53"/>
  <c r="S33" i="53" s="1"/>
  <c r="S47" i="53"/>
  <c r="S46" i="52"/>
  <c r="Q18" i="52"/>
  <c r="O28" i="52"/>
  <c r="S52" i="52"/>
  <c r="S13" i="53"/>
  <c r="O33" i="53"/>
  <c r="S52" i="53"/>
  <c r="S40" i="53"/>
  <c r="S43" i="53"/>
  <c r="G67" i="53"/>
  <c r="B34" i="7" s="1"/>
  <c r="I67" i="53"/>
  <c r="C34" i="7" s="1"/>
  <c r="S44" i="53"/>
  <c r="S42" i="53"/>
  <c r="M67" i="53"/>
  <c r="E34" i="7" s="1"/>
  <c r="Q10" i="53"/>
  <c r="O10" i="53"/>
  <c r="K67" i="53"/>
  <c r="D34" i="7" s="1"/>
  <c r="I27" i="53"/>
  <c r="I16" i="53"/>
  <c r="G25" i="53"/>
  <c r="O29" i="53"/>
  <c r="Q11" i="53"/>
  <c r="I25" i="53"/>
  <c r="G34" i="53"/>
  <c r="G21" i="53"/>
  <c r="M10" i="53"/>
  <c r="K17" i="53"/>
  <c r="O19" i="53"/>
  <c r="I26" i="53"/>
  <c r="M28" i="53"/>
  <c r="Q30" i="53"/>
  <c r="G20" i="53"/>
  <c r="G29" i="53"/>
  <c r="G18" i="53"/>
  <c r="K18" i="53"/>
  <c r="I11" i="53"/>
  <c r="M20" i="53"/>
  <c r="O20" i="53"/>
  <c r="Q18" i="53"/>
  <c r="O16" i="53"/>
  <c r="I23" i="53"/>
  <c r="O25" i="53"/>
  <c r="O14" i="53"/>
  <c r="I21" i="53"/>
  <c r="M23" i="53"/>
  <c r="Q25" i="53"/>
  <c r="G30" i="53"/>
  <c r="K32" i="53"/>
  <c r="O34" i="53"/>
  <c r="G11" i="53"/>
  <c r="I20" i="53"/>
  <c r="M11" i="53"/>
  <c r="M29" i="53"/>
  <c r="Q20" i="53"/>
  <c r="G14" i="53"/>
  <c r="M27" i="53"/>
  <c r="I14" i="53"/>
  <c r="K25" i="53"/>
  <c r="I34" i="53"/>
  <c r="Q27" i="53"/>
  <c r="Q14" i="53"/>
  <c r="G19" i="53"/>
  <c r="K21" i="53"/>
  <c r="O23" i="53"/>
  <c r="I30" i="53"/>
  <c r="M32" i="53"/>
  <c r="Q34" i="53"/>
  <c r="I18" i="53"/>
  <c r="G27" i="53"/>
  <c r="M18" i="53"/>
  <c r="O27" i="53"/>
  <c r="M14" i="53"/>
  <c r="M34" i="53"/>
  <c r="G10" i="53"/>
  <c r="I19" i="53"/>
  <c r="M21" i="53"/>
  <c r="Q23" i="53"/>
  <c r="G28" i="53"/>
  <c r="K30" i="53"/>
  <c r="O32" i="53"/>
  <c r="K11" i="53"/>
  <c r="K29" i="53"/>
  <c r="K16" i="53"/>
  <c r="G23" i="53"/>
  <c r="G32" i="53"/>
  <c r="I10" i="53"/>
  <c r="G17" i="53"/>
  <c r="K19" i="53"/>
  <c r="O21" i="53"/>
  <c r="I28" i="53"/>
  <c r="M30" i="53"/>
  <c r="Q32" i="53"/>
  <c r="I29" i="53"/>
  <c r="G16" i="53"/>
  <c r="M16" i="53"/>
  <c r="G15" i="52"/>
  <c r="I15" i="52"/>
  <c r="K15" i="52"/>
  <c r="M15" i="52"/>
  <c r="O15" i="52"/>
  <c r="O10" i="52"/>
  <c r="G11" i="52"/>
  <c r="I11" i="52"/>
  <c r="K11" i="52"/>
  <c r="O11" i="52"/>
  <c r="Q11" i="52"/>
  <c r="M10" i="52"/>
  <c r="G34" i="52"/>
  <c r="K14" i="52"/>
  <c r="G32" i="52"/>
  <c r="Q30" i="52"/>
  <c r="S12" i="52"/>
  <c r="Q19" i="52"/>
  <c r="G24" i="52"/>
  <c r="Q10" i="52"/>
  <c r="O17" i="52"/>
  <c r="I24" i="52"/>
  <c r="Q28" i="52"/>
  <c r="G33" i="52"/>
  <c r="M24" i="52"/>
  <c r="G31" i="52"/>
  <c r="G20" i="52"/>
  <c r="I31" i="52"/>
  <c r="I14" i="52"/>
  <c r="G18" i="52"/>
  <c r="M31" i="52"/>
  <c r="K67" i="52"/>
  <c r="D33" i="7" s="1"/>
  <c r="I18" i="52"/>
  <c r="M20" i="52"/>
  <c r="G27" i="52"/>
  <c r="O31" i="52"/>
  <c r="G14" i="52"/>
  <c r="G23" i="52"/>
  <c r="I34" i="52"/>
  <c r="I23" i="52"/>
  <c r="K34" i="52"/>
  <c r="M14" i="52"/>
  <c r="G21" i="52"/>
  <c r="K23" i="52"/>
  <c r="I32" i="52"/>
  <c r="M34" i="52"/>
  <c r="O14" i="52"/>
  <c r="I21" i="52"/>
  <c r="M23" i="52"/>
  <c r="G30" i="52"/>
  <c r="K32" i="52"/>
  <c r="O34" i="52"/>
  <c r="G19" i="52"/>
  <c r="K21" i="52"/>
  <c r="O23" i="52"/>
  <c r="I30" i="52"/>
  <c r="M32" i="52"/>
  <c r="G10" i="52"/>
  <c r="I19" i="52"/>
  <c r="M21" i="52"/>
  <c r="G28" i="52"/>
  <c r="K30" i="52"/>
  <c r="O32" i="52"/>
  <c r="I10" i="52"/>
  <c r="G17" i="52"/>
  <c r="K19" i="52"/>
  <c r="O21" i="52"/>
  <c r="I28" i="52"/>
  <c r="M30" i="52"/>
  <c r="S41" i="51"/>
  <c r="I28" i="51"/>
  <c r="G24" i="51"/>
  <c r="O67" i="51"/>
  <c r="F32" i="7" s="1"/>
  <c r="S62" i="51"/>
  <c r="Q17" i="51"/>
  <c r="S45" i="51"/>
  <c r="S13" i="51"/>
  <c r="G35" i="51"/>
  <c r="K25" i="51"/>
  <c r="K35" i="51"/>
  <c r="S53" i="51"/>
  <c r="S58" i="51"/>
  <c r="Q19" i="51"/>
  <c r="I30" i="51"/>
  <c r="O35" i="51"/>
  <c r="S63" i="51"/>
  <c r="I26" i="51"/>
  <c r="K30" i="51"/>
  <c r="Q35" i="51"/>
  <c r="K26" i="51"/>
  <c r="M30" i="51"/>
  <c r="S46" i="51"/>
  <c r="M67" i="51"/>
  <c r="E32" i="7" s="1"/>
  <c r="S52" i="51"/>
  <c r="I24" i="51"/>
  <c r="S40" i="51"/>
  <c r="S60" i="51"/>
  <c r="I19" i="51"/>
  <c r="M35" i="51"/>
  <c r="O30" i="51"/>
  <c r="K17" i="51"/>
  <c r="G28" i="51"/>
  <c r="S42" i="51"/>
  <c r="Q67" i="51"/>
  <c r="G32" i="7" s="1"/>
  <c r="S55" i="51"/>
  <c r="G25" i="51"/>
  <c r="S65" i="51"/>
  <c r="I25" i="51"/>
  <c r="G30" i="51"/>
  <c r="S61" i="51"/>
  <c r="M21" i="51"/>
  <c r="Q26" i="51"/>
  <c r="S36" i="51"/>
  <c r="S44" i="51"/>
  <c r="I16" i="51"/>
  <c r="S49" i="51"/>
  <c r="S66" i="51"/>
  <c r="K16" i="51"/>
  <c r="S54" i="51"/>
  <c r="M17" i="51"/>
  <c r="O17" i="51"/>
  <c r="M28" i="51"/>
  <c r="O28" i="51"/>
  <c r="Q28" i="51"/>
  <c r="S57" i="51"/>
  <c r="S43" i="51"/>
  <c r="O19" i="51"/>
  <c r="G67" i="51"/>
  <c r="B32" i="7" s="1"/>
  <c r="S64" i="51"/>
  <c r="I15" i="51"/>
  <c r="M15" i="51"/>
  <c r="G15" i="51"/>
  <c r="K15" i="51"/>
  <c r="O15" i="51"/>
  <c r="G10" i="51"/>
  <c r="I10" i="51"/>
  <c r="M10" i="51"/>
  <c r="O10" i="51"/>
  <c r="Q10" i="51"/>
  <c r="G31" i="51"/>
  <c r="K22" i="51"/>
  <c r="I20" i="51"/>
  <c r="G29" i="51"/>
  <c r="M31" i="51"/>
  <c r="K67" i="51"/>
  <c r="D32" i="7" s="1"/>
  <c r="K11" i="51"/>
  <c r="I18" i="51"/>
  <c r="M20" i="51"/>
  <c r="Q22" i="51"/>
  <c r="G27" i="51"/>
  <c r="K29" i="51"/>
  <c r="O31" i="51"/>
  <c r="M11" i="51"/>
  <c r="G16" i="51"/>
  <c r="K18" i="51"/>
  <c r="O20" i="51"/>
  <c r="I27" i="51"/>
  <c r="M29" i="51"/>
  <c r="Q31" i="51"/>
  <c r="M24" i="51"/>
  <c r="G22" i="51"/>
  <c r="G20" i="51"/>
  <c r="G11" i="51"/>
  <c r="Q24" i="51"/>
  <c r="K31" i="51"/>
  <c r="O33" i="51"/>
  <c r="O22" i="51"/>
  <c r="Q33" i="51"/>
  <c r="Q20" i="51"/>
  <c r="G14" i="51"/>
  <c r="O18" i="51"/>
  <c r="Q29" i="51"/>
  <c r="I14" i="51"/>
  <c r="K14" i="51"/>
  <c r="O16" i="51"/>
  <c r="I23" i="51"/>
  <c r="M25" i="51"/>
  <c r="Q27" i="51"/>
  <c r="G32" i="51"/>
  <c r="K34" i="51"/>
  <c r="M14" i="51"/>
  <c r="Q16" i="51"/>
  <c r="G21" i="51"/>
  <c r="K23" i="51"/>
  <c r="O25" i="51"/>
  <c r="I32" i="51"/>
  <c r="M34" i="51"/>
  <c r="K33" i="51"/>
  <c r="M33" i="51"/>
  <c r="M22" i="51"/>
  <c r="I11" i="51"/>
  <c r="I29" i="51"/>
  <c r="Q11" i="51"/>
  <c r="Q18" i="51"/>
  <c r="O27" i="51"/>
  <c r="O14" i="51"/>
  <c r="I21" i="51"/>
  <c r="M23" i="51"/>
  <c r="K32" i="51"/>
  <c r="O34" i="51"/>
  <c r="G19" i="51"/>
  <c r="K21" i="51"/>
  <c r="O23" i="51"/>
  <c r="M32" i="51"/>
  <c r="Q34" i="51"/>
  <c r="G34" i="51"/>
  <c r="G33" i="51"/>
  <c r="K24" i="51"/>
  <c r="G18" i="51"/>
  <c r="K27" i="51"/>
  <c r="G23" i="51"/>
  <c r="O32" i="51"/>
  <c r="G17" i="51"/>
  <c r="K19" i="51"/>
  <c r="O21" i="51"/>
  <c r="F82" i="50"/>
  <c r="Q66" i="50"/>
  <c r="O66" i="50"/>
  <c r="M66" i="50"/>
  <c r="K66" i="50"/>
  <c r="I66" i="50"/>
  <c r="G66" i="50"/>
  <c r="Q65" i="50"/>
  <c r="O65" i="50"/>
  <c r="M65" i="50"/>
  <c r="K65" i="50"/>
  <c r="I65" i="50"/>
  <c r="G65" i="50"/>
  <c r="E65" i="50"/>
  <c r="Q64" i="50"/>
  <c r="O64" i="50"/>
  <c r="M64" i="50"/>
  <c r="K64" i="50"/>
  <c r="I64" i="50"/>
  <c r="G64" i="50"/>
  <c r="E64" i="50"/>
  <c r="Q63" i="50"/>
  <c r="O63" i="50"/>
  <c r="M63" i="50"/>
  <c r="K63" i="50"/>
  <c r="I63" i="50"/>
  <c r="G63" i="50"/>
  <c r="E63" i="50"/>
  <c r="Q62" i="50"/>
  <c r="O62" i="50"/>
  <c r="M62" i="50"/>
  <c r="K62" i="50"/>
  <c r="I62" i="50"/>
  <c r="G62" i="50"/>
  <c r="E62" i="50"/>
  <c r="Q61" i="50"/>
  <c r="O61" i="50"/>
  <c r="M61" i="50"/>
  <c r="K61" i="50"/>
  <c r="I61" i="50"/>
  <c r="G61" i="50"/>
  <c r="E61" i="50"/>
  <c r="Q60" i="50"/>
  <c r="O60" i="50"/>
  <c r="M60" i="50"/>
  <c r="K60" i="50"/>
  <c r="I60" i="50"/>
  <c r="G60" i="50"/>
  <c r="E60" i="50"/>
  <c r="Q59" i="50"/>
  <c r="O59" i="50"/>
  <c r="M59" i="50"/>
  <c r="K59" i="50"/>
  <c r="I59" i="50"/>
  <c r="G59" i="50"/>
  <c r="E59" i="50"/>
  <c r="Q58" i="50"/>
  <c r="O58" i="50"/>
  <c r="M58" i="50"/>
  <c r="K58" i="50"/>
  <c r="I58" i="50"/>
  <c r="G58" i="50"/>
  <c r="E58" i="50"/>
  <c r="Q57" i="50"/>
  <c r="O57" i="50"/>
  <c r="M57" i="50"/>
  <c r="K57" i="50"/>
  <c r="I57" i="50"/>
  <c r="G57" i="50"/>
  <c r="E57" i="50"/>
  <c r="Q56" i="50"/>
  <c r="O56" i="50"/>
  <c r="M56" i="50"/>
  <c r="K56" i="50"/>
  <c r="I56" i="50"/>
  <c r="G56" i="50"/>
  <c r="E56" i="50"/>
  <c r="Q55" i="50"/>
  <c r="O55" i="50"/>
  <c r="M55" i="50"/>
  <c r="K55" i="50"/>
  <c r="I55" i="50"/>
  <c r="G55" i="50"/>
  <c r="E55" i="50"/>
  <c r="Q54" i="50"/>
  <c r="O54" i="50"/>
  <c r="M54" i="50"/>
  <c r="K54" i="50"/>
  <c r="I54" i="50"/>
  <c r="G54" i="50"/>
  <c r="E54" i="50"/>
  <c r="Q53" i="50"/>
  <c r="O53" i="50"/>
  <c r="M53" i="50"/>
  <c r="K53" i="50"/>
  <c r="I53" i="50"/>
  <c r="G53" i="50"/>
  <c r="E53" i="50"/>
  <c r="Q52" i="50"/>
  <c r="O52" i="50"/>
  <c r="M52" i="50"/>
  <c r="K52" i="50"/>
  <c r="I52" i="50"/>
  <c r="G52" i="50"/>
  <c r="E52" i="50"/>
  <c r="Q51" i="50"/>
  <c r="O51" i="50"/>
  <c r="M51" i="50"/>
  <c r="K51" i="50"/>
  <c r="I51" i="50"/>
  <c r="G51" i="50"/>
  <c r="E51" i="50"/>
  <c r="Q50" i="50"/>
  <c r="O50" i="50"/>
  <c r="M50" i="50"/>
  <c r="K50" i="50"/>
  <c r="I50" i="50"/>
  <c r="G50" i="50"/>
  <c r="E50" i="50"/>
  <c r="Q49" i="50"/>
  <c r="O49" i="50"/>
  <c r="M49" i="50"/>
  <c r="K49" i="50"/>
  <c r="I49" i="50"/>
  <c r="G49" i="50"/>
  <c r="E49" i="50"/>
  <c r="Q48" i="50"/>
  <c r="O48" i="50"/>
  <c r="M48" i="50"/>
  <c r="K48" i="50"/>
  <c r="I48" i="50"/>
  <c r="G48" i="50"/>
  <c r="E48" i="50"/>
  <c r="Q47" i="50"/>
  <c r="O47" i="50"/>
  <c r="M47" i="50"/>
  <c r="K47" i="50"/>
  <c r="I47" i="50"/>
  <c r="G47" i="50"/>
  <c r="E47" i="50"/>
  <c r="Q46" i="50"/>
  <c r="O46" i="50"/>
  <c r="M46" i="50"/>
  <c r="K46" i="50"/>
  <c r="I46" i="50"/>
  <c r="G46" i="50"/>
  <c r="E46" i="50"/>
  <c r="Q45" i="50"/>
  <c r="O45" i="50"/>
  <c r="M45" i="50"/>
  <c r="K45" i="50"/>
  <c r="I45" i="50"/>
  <c r="G45" i="50"/>
  <c r="E45" i="50"/>
  <c r="Q44" i="50"/>
  <c r="O44" i="50"/>
  <c r="M44" i="50"/>
  <c r="K44" i="50"/>
  <c r="I44" i="50"/>
  <c r="G44" i="50"/>
  <c r="E44" i="50"/>
  <c r="Q43" i="50"/>
  <c r="O43" i="50"/>
  <c r="M43" i="50"/>
  <c r="K43" i="50"/>
  <c r="I43" i="50"/>
  <c r="G43" i="50"/>
  <c r="Q42" i="50"/>
  <c r="O42" i="50"/>
  <c r="M42" i="50"/>
  <c r="K42" i="50"/>
  <c r="I42" i="50"/>
  <c r="G42" i="50"/>
  <c r="R41" i="50"/>
  <c r="Q41" i="50"/>
  <c r="O41" i="50"/>
  <c r="M41" i="50"/>
  <c r="K41" i="50"/>
  <c r="I41" i="50"/>
  <c r="G41" i="50"/>
  <c r="E41" i="50"/>
  <c r="R40" i="50"/>
  <c r="Q40" i="50"/>
  <c r="O40" i="50"/>
  <c r="M40" i="50"/>
  <c r="K40" i="50"/>
  <c r="I40" i="50"/>
  <c r="G40" i="50"/>
  <c r="E40" i="50"/>
  <c r="Q36" i="50"/>
  <c r="O36" i="50"/>
  <c r="M36" i="50"/>
  <c r="K36" i="50"/>
  <c r="I36" i="50"/>
  <c r="G36" i="50"/>
  <c r="G35" i="50"/>
  <c r="E35" i="50"/>
  <c r="M35" i="50" s="1"/>
  <c r="E34" i="50"/>
  <c r="M34" i="50" s="1"/>
  <c r="Q33" i="50"/>
  <c r="K33" i="50"/>
  <c r="I33" i="50"/>
  <c r="G33" i="50"/>
  <c r="E33" i="50"/>
  <c r="O33" i="50" s="1"/>
  <c r="E32" i="50"/>
  <c r="K32" i="50" s="1"/>
  <c r="O31" i="50"/>
  <c r="G31" i="50"/>
  <c r="E31" i="50"/>
  <c r="M31" i="50" s="1"/>
  <c r="E30" i="50"/>
  <c r="M30" i="50" s="1"/>
  <c r="E29" i="50"/>
  <c r="O29" i="50" s="1"/>
  <c r="E28" i="50"/>
  <c r="K28" i="50" s="1"/>
  <c r="E27" i="50"/>
  <c r="M27" i="50" s="1"/>
  <c r="E26" i="50"/>
  <c r="M26" i="50" s="1"/>
  <c r="E25" i="50"/>
  <c r="O25" i="50" s="1"/>
  <c r="E24" i="50"/>
  <c r="K24" i="50" s="1"/>
  <c r="E23" i="50"/>
  <c r="M23" i="50" s="1"/>
  <c r="E22" i="50"/>
  <c r="M22" i="50" s="1"/>
  <c r="E21" i="50"/>
  <c r="M21" i="50" s="1"/>
  <c r="E20" i="50"/>
  <c r="K20" i="50" s="1"/>
  <c r="E19" i="50"/>
  <c r="M19" i="50" s="1"/>
  <c r="E18" i="50"/>
  <c r="M18" i="50" s="1"/>
  <c r="E17" i="50"/>
  <c r="O17" i="50" s="1"/>
  <c r="E16" i="50"/>
  <c r="K16" i="50" s="1"/>
  <c r="E15" i="50"/>
  <c r="M15" i="50" s="1"/>
  <c r="E14" i="50"/>
  <c r="M14" i="50" s="1"/>
  <c r="Q13" i="50"/>
  <c r="O13" i="50"/>
  <c r="M13" i="50"/>
  <c r="K13" i="50"/>
  <c r="I13" i="50"/>
  <c r="G13" i="50"/>
  <c r="Q12" i="50"/>
  <c r="O12" i="50"/>
  <c r="M12" i="50"/>
  <c r="K12" i="50"/>
  <c r="I12" i="50"/>
  <c r="G12" i="50"/>
  <c r="R11" i="50"/>
  <c r="E11" i="50"/>
  <c r="O11" i="50" s="1"/>
  <c r="R10" i="50"/>
  <c r="E10" i="50"/>
  <c r="K10" i="50" s="1"/>
  <c r="I4" i="50"/>
  <c r="C4" i="50"/>
  <c r="E44" i="47"/>
  <c r="E45" i="47"/>
  <c r="E14" i="47"/>
  <c r="E15" i="47"/>
  <c r="E45" i="3"/>
  <c r="E46" i="3"/>
  <c r="E47" i="3"/>
  <c r="E48" i="3"/>
  <c r="E49" i="3"/>
  <c r="E50" i="3"/>
  <c r="E51" i="3"/>
  <c r="E52" i="3"/>
  <c r="E53" i="3"/>
  <c r="E54" i="3"/>
  <c r="E55" i="3"/>
  <c r="E56" i="3"/>
  <c r="E57" i="3"/>
  <c r="E58" i="3"/>
  <c r="E59" i="3"/>
  <c r="E60" i="3"/>
  <c r="E61" i="3"/>
  <c r="E62" i="3"/>
  <c r="E63" i="3"/>
  <c r="E64" i="3"/>
  <c r="E65" i="3"/>
  <c r="E44" i="3"/>
  <c r="E15" i="3"/>
  <c r="E16" i="3"/>
  <c r="E17" i="3"/>
  <c r="E18" i="3"/>
  <c r="E19" i="3"/>
  <c r="E20" i="3"/>
  <c r="E21" i="3"/>
  <c r="E22" i="3"/>
  <c r="E23" i="3"/>
  <c r="E24" i="3"/>
  <c r="E25" i="3"/>
  <c r="E26" i="3"/>
  <c r="O26" i="3" s="1"/>
  <c r="E27" i="3"/>
  <c r="E28" i="3"/>
  <c r="E29" i="3"/>
  <c r="E30" i="3"/>
  <c r="E31" i="3"/>
  <c r="E32" i="3"/>
  <c r="E33" i="3"/>
  <c r="E34" i="3"/>
  <c r="E35" i="3"/>
  <c r="E14" i="3"/>
  <c r="E15" i="45"/>
  <c r="E16" i="45"/>
  <c r="E17" i="45"/>
  <c r="E18" i="45"/>
  <c r="E19" i="45"/>
  <c r="E20" i="45"/>
  <c r="E21" i="45"/>
  <c r="E22" i="45"/>
  <c r="E23" i="45"/>
  <c r="E24" i="45"/>
  <c r="E25" i="45"/>
  <c r="E26" i="45"/>
  <c r="E27" i="45"/>
  <c r="E28" i="45"/>
  <c r="E29" i="45"/>
  <c r="E30" i="45"/>
  <c r="E31" i="45"/>
  <c r="E32" i="45"/>
  <c r="E33" i="45"/>
  <c r="E34" i="45"/>
  <c r="E35" i="45"/>
  <c r="E14" i="45"/>
  <c r="E45" i="45"/>
  <c r="E46" i="45"/>
  <c r="E47" i="45"/>
  <c r="E48" i="45"/>
  <c r="E49" i="45"/>
  <c r="E50" i="45"/>
  <c r="E51" i="45"/>
  <c r="E52" i="45"/>
  <c r="E53" i="45"/>
  <c r="E54" i="45"/>
  <c r="E55" i="45"/>
  <c r="E56" i="45"/>
  <c r="E57" i="45"/>
  <c r="E58" i="45"/>
  <c r="E59" i="45"/>
  <c r="E60" i="45"/>
  <c r="E61" i="45"/>
  <c r="E62" i="45"/>
  <c r="E63" i="45"/>
  <c r="E64" i="45"/>
  <c r="E65" i="45"/>
  <c r="E32" i="47"/>
  <c r="E33" i="47"/>
  <c r="E34" i="47"/>
  <c r="E35" i="47"/>
  <c r="E59" i="47"/>
  <c r="E60" i="47"/>
  <c r="E61" i="47"/>
  <c r="E62" i="47"/>
  <c r="E63" i="47"/>
  <c r="E64" i="47"/>
  <c r="E65" i="47"/>
  <c r="E59" i="48"/>
  <c r="E60" i="48"/>
  <c r="E61" i="48"/>
  <c r="E62" i="48"/>
  <c r="E63" i="48"/>
  <c r="E64" i="48"/>
  <c r="E65" i="48"/>
  <c r="E32" i="48"/>
  <c r="E33" i="48"/>
  <c r="E34" i="48"/>
  <c r="E35" i="48"/>
  <c r="E14" i="49"/>
  <c r="O14" i="49" s="1"/>
  <c r="E32" i="49"/>
  <c r="Q32" i="49" s="1"/>
  <c r="E33" i="49"/>
  <c r="Q33" i="49" s="1"/>
  <c r="E34" i="49"/>
  <c r="Q34" i="49" s="1"/>
  <c r="E35" i="49"/>
  <c r="K35" i="49" s="1"/>
  <c r="E59" i="49"/>
  <c r="E60" i="49"/>
  <c r="E61" i="49"/>
  <c r="E62" i="49"/>
  <c r="E63" i="49"/>
  <c r="E64" i="49"/>
  <c r="E65" i="49"/>
  <c r="E41" i="47"/>
  <c r="E40" i="47"/>
  <c r="E11" i="47"/>
  <c r="Q11" i="47" s="1"/>
  <c r="E10" i="47"/>
  <c r="Q10" i="47" s="1"/>
  <c r="E41" i="48"/>
  <c r="E40" i="48"/>
  <c r="E11" i="48"/>
  <c r="M11" i="48" s="1"/>
  <c r="E10" i="48"/>
  <c r="Q10" i="48" s="1"/>
  <c r="E41" i="49"/>
  <c r="E40" i="49"/>
  <c r="E11" i="49"/>
  <c r="I11" i="49" s="1"/>
  <c r="E10" i="49"/>
  <c r="O10" i="49" s="1"/>
  <c r="Q66" i="49"/>
  <c r="O66" i="49"/>
  <c r="M66" i="49"/>
  <c r="K66" i="49"/>
  <c r="I66" i="49"/>
  <c r="G66" i="49"/>
  <c r="Q65" i="49"/>
  <c r="O65" i="49"/>
  <c r="M65" i="49"/>
  <c r="K65" i="49"/>
  <c r="I65" i="49"/>
  <c r="G65" i="49"/>
  <c r="Q64" i="49"/>
  <c r="O64" i="49"/>
  <c r="M64" i="49"/>
  <c r="K64" i="49"/>
  <c r="I64" i="49"/>
  <c r="G64" i="49"/>
  <c r="Q63" i="49"/>
  <c r="O63" i="49"/>
  <c r="M63" i="49"/>
  <c r="K63" i="49"/>
  <c r="I63" i="49"/>
  <c r="G63" i="49"/>
  <c r="Q62" i="49"/>
  <c r="O62" i="49"/>
  <c r="M62" i="49"/>
  <c r="K62" i="49"/>
  <c r="I62" i="49"/>
  <c r="G62" i="49"/>
  <c r="Q61" i="49"/>
  <c r="O61" i="49"/>
  <c r="M61" i="49"/>
  <c r="K61" i="49"/>
  <c r="I61" i="49"/>
  <c r="G61" i="49"/>
  <c r="Q60" i="49"/>
  <c r="O60" i="49"/>
  <c r="M60" i="49"/>
  <c r="K60" i="49"/>
  <c r="I60" i="49"/>
  <c r="G60" i="49"/>
  <c r="Q59" i="49"/>
  <c r="O59" i="49"/>
  <c r="M59" i="49"/>
  <c r="K59" i="49"/>
  <c r="I59" i="49"/>
  <c r="G59" i="49"/>
  <c r="Q58" i="49"/>
  <c r="O58" i="49"/>
  <c r="M58" i="49"/>
  <c r="K58" i="49"/>
  <c r="I58" i="49"/>
  <c r="G58" i="49"/>
  <c r="E58" i="49"/>
  <c r="Q57" i="49"/>
  <c r="O57" i="49"/>
  <c r="M57" i="49"/>
  <c r="K57" i="49"/>
  <c r="I57" i="49"/>
  <c r="G57" i="49"/>
  <c r="E57" i="49"/>
  <c r="Q56" i="49"/>
  <c r="O56" i="49"/>
  <c r="M56" i="49"/>
  <c r="K56" i="49"/>
  <c r="I56" i="49"/>
  <c r="G56" i="49"/>
  <c r="E56" i="49"/>
  <c r="Q55" i="49"/>
  <c r="O55" i="49"/>
  <c r="M55" i="49"/>
  <c r="K55" i="49"/>
  <c r="I55" i="49"/>
  <c r="G55" i="49"/>
  <c r="E55" i="49"/>
  <c r="Q54" i="49"/>
  <c r="O54" i="49"/>
  <c r="M54" i="49"/>
  <c r="K54" i="49"/>
  <c r="I54" i="49"/>
  <c r="G54" i="49"/>
  <c r="E54" i="49"/>
  <c r="Q53" i="49"/>
  <c r="O53" i="49"/>
  <c r="M53" i="49"/>
  <c r="K53" i="49"/>
  <c r="I53" i="49"/>
  <c r="G53" i="49"/>
  <c r="E53" i="49"/>
  <c r="Q52" i="49"/>
  <c r="O52" i="49"/>
  <c r="M52" i="49"/>
  <c r="K52" i="49"/>
  <c r="I52" i="49"/>
  <c r="G52" i="49"/>
  <c r="E52" i="49"/>
  <c r="Q51" i="49"/>
  <c r="O51" i="49"/>
  <c r="M51" i="49"/>
  <c r="K51" i="49"/>
  <c r="I51" i="49"/>
  <c r="G51" i="49"/>
  <c r="E51" i="49"/>
  <c r="Q50" i="49"/>
  <c r="O50" i="49"/>
  <c r="M50" i="49"/>
  <c r="K50" i="49"/>
  <c r="I50" i="49"/>
  <c r="G50" i="49"/>
  <c r="E50" i="49"/>
  <c r="Q49" i="49"/>
  <c r="O49" i="49"/>
  <c r="M49" i="49"/>
  <c r="K49" i="49"/>
  <c r="I49" i="49"/>
  <c r="G49" i="49"/>
  <c r="E49" i="49"/>
  <c r="Q48" i="49"/>
  <c r="O48" i="49"/>
  <c r="M48" i="49"/>
  <c r="K48" i="49"/>
  <c r="I48" i="49"/>
  <c r="G48" i="49"/>
  <c r="E48" i="49"/>
  <c r="Q47" i="49"/>
  <c r="O47" i="49"/>
  <c r="M47" i="49"/>
  <c r="K47" i="49"/>
  <c r="I47" i="49"/>
  <c r="G47" i="49"/>
  <c r="E47" i="49"/>
  <c r="Q46" i="49"/>
  <c r="O46" i="49"/>
  <c r="M46" i="49"/>
  <c r="K46" i="49"/>
  <c r="I46" i="49"/>
  <c r="G46" i="49"/>
  <c r="E46" i="49"/>
  <c r="Q45" i="49"/>
  <c r="O45" i="49"/>
  <c r="M45" i="49"/>
  <c r="K45" i="49"/>
  <c r="I45" i="49"/>
  <c r="G45" i="49"/>
  <c r="E45" i="49"/>
  <c r="Q44" i="49"/>
  <c r="O44" i="49"/>
  <c r="M44" i="49"/>
  <c r="K44" i="49"/>
  <c r="I44" i="49"/>
  <c r="G44" i="49"/>
  <c r="E44" i="49"/>
  <c r="Q43" i="49"/>
  <c r="O43" i="49"/>
  <c r="M43" i="49"/>
  <c r="K43" i="49"/>
  <c r="I43" i="49"/>
  <c r="G43" i="49"/>
  <c r="Q42" i="49"/>
  <c r="O42" i="49"/>
  <c r="M42" i="49"/>
  <c r="K42" i="49"/>
  <c r="I42" i="49"/>
  <c r="G42" i="49"/>
  <c r="R41" i="49"/>
  <c r="Q41" i="49"/>
  <c r="O41" i="49"/>
  <c r="M41" i="49"/>
  <c r="K41" i="49"/>
  <c r="I41" i="49"/>
  <c r="G41" i="49"/>
  <c r="R40" i="49"/>
  <c r="Q40" i="49"/>
  <c r="O40" i="49"/>
  <c r="M40" i="49"/>
  <c r="K40" i="49"/>
  <c r="I40" i="49"/>
  <c r="G40" i="49"/>
  <c r="Q36" i="49"/>
  <c r="O36" i="49"/>
  <c r="M36" i="49"/>
  <c r="K36" i="49"/>
  <c r="I36" i="49"/>
  <c r="G36" i="49"/>
  <c r="O31" i="49"/>
  <c r="E31" i="49"/>
  <c r="M31" i="49" s="1"/>
  <c r="E30" i="49"/>
  <c r="O30" i="49" s="1"/>
  <c r="E29" i="49"/>
  <c r="Q29" i="49" s="1"/>
  <c r="E28" i="49"/>
  <c r="K28" i="49" s="1"/>
  <c r="E27" i="49"/>
  <c r="M27" i="49" s="1"/>
  <c r="E26" i="49"/>
  <c r="M26" i="49" s="1"/>
  <c r="E25" i="49"/>
  <c r="O25" i="49" s="1"/>
  <c r="E24" i="49"/>
  <c r="K24" i="49" s="1"/>
  <c r="E23" i="49"/>
  <c r="M23" i="49" s="1"/>
  <c r="E22" i="49"/>
  <c r="M22" i="49" s="1"/>
  <c r="E21" i="49"/>
  <c r="O21" i="49" s="1"/>
  <c r="E20" i="49"/>
  <c r="K20" i="49" s="1"/>
  <c r="E19" i="49"/>
  <c r="M19" i="49" s="1"/>
  <c r="E18" i="49"/>
  <c r="M18" i="49" s="1"/>
  <c r="E17" i="49"/>
  <c r="O17" i="49" s="1"/>
  <c r="E16" i="49"/>
  <c r="K16" i="49" s="1"/>
  <c r="E15" i="49"/>
  <c r="M15" i="49" s="1"/>
  <c r="Q13" i="49"/>
  <c r="O13" i="49"/>
  <c r="M13" i="49"/>
  <c r="K13" i="49"/>
  <c r="I13" i="49"/>
  <c r="G13" i="49"/>
  <c r="Q12" i="49"/>
  <c r="O12" i="49"/>
  <c r="M12" i="49"/>
  <c r="K12" i="49"/>
  <c r="I12" i="49"/>
  <c r="G12" i="49"/>
  <c r="R11" i="49"/>
  <c r="Q11" i="49"/>
  <c r="O11" i="49"/>
  <c r="M11" i="49"/>
  <c r="R10" i="49"/>
  <c r="I4" i="49"/>
  <c r="C4" i="49"/>
  <c r="O41" i="47"/>
  <c r="M41" i="47"/>
  <c r="K41" i="47"/>
  <c r="I41" i="47"/>
  <c r="G41" i="47"/>
  <c r="G11" i="47"/>
  <c r="R41" i="47"/>
  <c r="Q41" i="47"/>
  <c r="R40" i="47"/>
  <c r="Q40" i="47"/>
  <c r="O40" i="47"/>
  <c r="M40" i="47"/>
  <c r="K40" i="47"/>
  <c r="I40" i="47"/>
  <c r="G40" i="47"/>
  <c r="R11" i="47"/>
  <c r="O11" i="47"/>
  <c r="M11" i="47"/>
  <c r="K11" i="47"/>
  <c r="I11" i="47"/>
  <c r="R10" i="47"/>
  <c r="M10" i="47"/>
  <c r="K10" i="47"/>
  <c r="I10" i="47"/>
  <c r="Q43" i="48"/>
  <c r="Q44" i="48"/>
  <c r="Q45" i="48"/>
  <c r="Q46" i="48"/>
  <c r="Q47" i="48"/>
  <c r="Q48" i="48"/>
  <c r="Q49" i="48"/>
  <c r="Q50" i="48"/>
  <c r="Q51" i="48"/>
  <c r="Q52" i="48"/>
  <c r="Q53" i="48"/>
  <c r="Q54" i="48"/>
  <c r="Q55" i="48"/>
  <c r="Q56" i="48"/>
  <c r="Q57" i="48"/>
  <c r="Q58" i="48"/>
  <c r="Q59" i="48"/>
  <c r="Q60" i="48"/>
  <c r="Q61" i="48"/>
  <c r="Q62" i="48"/>
  <c r="Q63" i="48"/>
  <c r="Q64" i="48"/>
  <c r="Q65" i="48"/>
  <c r="Q66" i="48"/>
  <c r="O43" i="48"/>
  <c r="O44" i="48"/>
  <c r="O45" i="48"/>
  <c r="O46" i="48"/>
  <c r="O47" i="48"/>
  <c r="O48" i="48"/>
  <c r="O49" i="48"/>
  <c r="O50" i="48"/>
  <c r="O51" i="48"/>
  <c r="O52" i="48"/>
  <c r="O53" i="48"/>
  <c r="O54" i="48"/>
  <c r="O55" i="48"/>
  <c r="O56" i="48"/>
  <c r="O57" i="48"/>
  <c r="O58" i="48"/>
  <c r="O59" i="48"/>
  <c r="O60" i="48"/>
  <c r="O61" i="48"/>
  <c r="O62" i="48"/>
  <c r="O63" i="48"/>
  <c r="O64" i="48"/>
  <c r="O65" i="48"/>
  <c r="O66" i="48"/>
  <c r="M43" i="48"/>
  <c r="M44" i="48"/>
  <c r="M45" i="48"/>
  <c r="M46" i="48"/>
  <c r="M47" i="48"/>
  <c r="M48" i="48"/>
  <c r="M49" i="48"/>
  <c r="M50" i="48"/>
  <c r="M51" i="48"/>
  <c r="M52" i="48"/>
  <c r="M53" i="48"/>
  <c r="M54" i="48"/>
  <c r="M55" i="48"/>
  <c r="M56" i="48"/>
  <c r="M57" i="48"/>
  <c r="M58" i="48"/>
  <c r="M59" i="48"/>
  <c r="M60" i="48"/>
  <c r="M61" i="48"/>
  <c r="M62" i="48"/>
  <c r="M63" i="48"/>
  <c r="M64" i="48"/>
  <c r="M65" i="48"/>
  <c r="M66" i="48"/>
  <c r="K43" i="48"/>
  <c r="K44" i="48"/>
  <c r="K45" i="48"/>
  <c r="K46" i="48"/>
  <c r="K47" i="48"/>
  <c r="K48" i="48"/>
  <c r="K49" i="48"/>
  <c r="K50" i="48"/>
  <c r="K51" i="48"/>
  <c r="K52" i="48"/>
  <c r="K53" i="48"/>
  <c r="K54" i="48"/>
  <c r="K55" i="48"/>
  <c r="K56" i="48"/>
  <c r="K57" i="48"/>
  <c r="K58" i="48"/>
  <c r="K59" i="48"/>
  <c r="K60" i="48"/>
  <c r="K61" i="48"/>
  <c r="K62" i="48"/>
  <c r="K63" i="48"/>
  <c r="K64" i="48"/>
  <c r="K65" i="48"/>
  <c r="K66" i="48"/>
  <c r="I43" i="48"/>
  <c r="I44" i="48"/>
  <c r="I45" i="48"/>
  <c r="I46" i="48"/>
  <c r="I47" i="48"/>
  <c r="I48" i="48"/>
  <c r="I49" i="48"/>
  <c r="I50" i="48"/>
  <c r="I51" i="48"/>
  <c r="I52" i="48"/>
  <c r="I53" i="48"/>
  <c r="I54" i="48"/>
  <c r="I55" i="48"/>
  <c r="I56" i="48"/>
  <c r="I57" i="48"/>
  <c r="I58" i="48"/>
  <c r="I59" i="48"/>
  <c r="I60" i="48"/>
  <c r="I61" i="48"/>
  <c r="I62" i="48"/>
  <c r="I63" i="48"/>
  <c r="I64" i="48"/>
  <c r="I65" i="48"/>
  <c r="I66" i="48"/>
  <c r="G43" i="48"/>
  <c r="G44" i="48"/>
  <c r="G45" i="48"/>
  <c r="G46" i="48"/>
  <c r="G47" i="48"/>
  <c r="G48" i="48"/>
  <c r="G49" i="48"/>
  <c r="G50" i="48"/>
  <c r="G51" i="48"/>
  <c r="G52" i="48"/>
  <c r="G53" i="48"/>
  <c r="G54" i="48"/>
  <c r="G55" i="48"/>
  <c r="G56" i="48"/>
  <c r="G57" i="48"/>
  <c r="G58" i="48"/>
  <c r="G59" i="48"/>
  <c r="G60" i="48"/>
  <c r="G61" i="48"/>
  <c r="G62" i="48"/>
  <c r="G63" i="48"/>
  <c r="G64" i="48"/>
  <c r="G65" i="48"/>
  <c r="G66" i="48"/>
  <c r="Q41" i="48"/>
  <c r="Q40" i="48"/>
  <c r="O41" i="48"/>
  <c r="O40" i="48"/>
  <c r="M41" i="48"/>
  <c r="M40" i="48"/>
  <c r="K41" i="48"/>
  <c r="K40" i="48"/>
  <c r="I41" i="48"/>
  <c r="I40" i="48"/>
  <c r="G41" i="48"/>
  <c r="G40" i="48"/>
  <c r="K11" i="48"/>
  <c r="I11" i="48"/>
  <c r="G11" i="48"/>
  <c r="G10" i="48"/>
  <c r="G10" i="47" l="1"/>
  <c r="O10" i="47"/>
  <c r="S10" i="47" s="1"/>
  <c r="S46" i="48"/>
  <c r="S25" i="52"/>
  <c r="S26" i="52"/>
  <c r="S35" i="52"/>
  <c r="S16" i="52"/>
  <c r="K25" i="50"/>
  <c r="O34" i="50"/>
  <c r="O15" i="50"/>
  <c r="S62" i="50"/>
  <c r="G15" i="50"/>
  <c r="K29" i="50"/>
  <c r="K11" i="50"/>
  <c r="S45" i="50"/>
  <c r="I25" i="50"/>
  <c r="Q34" i="50"/>
  <c r="G27" i="50"/>
  <c r="G19" i="50"/>
  <c r="I34" i="50"/>
  <c r="O19" i="50"/>
  <c r="S43" i="50"/>
  <c r="G34" i="50"/>
  <c r="Q25" i="50"/>
  <c r="S28" i="51"/>
  <c r="S26" i="51"/>
  <c r="S24" i="52"/>
  <c r="S67" i="52"/>
  <c r="Q37" i="52"/>
  <c r="Q69" i="52" s="1"/>
  <c r="G15" i="7" s="1"/>
  <c r="I37" i="52"/>
  <c r="I69" i="52" s="1"/>
  <c r="C15" i="7" s="1"/>
  <c r="S29" i="52"/>
  <c r="S26" i="53"/>
  <c r="S28" i="53"/>
  <c r="S15" i="53"/>
  <c r="O23" i="49"/>
  <c r="G32" i="49"/>
  <c r="I32" i="49"/>
  <c r="K32" i="49"/>
  <c r="O32" i="49"/>
  <c r="K34" i="49"/>
  <c r="S61" i="48"/>
  <c r="S65" i="48"/>
  <c r="S49" i="48"/>
  <c r="S52" i="48"/>
  <c r="S50" i="48"/>
  <c r="O11" i="48"/>
  <c r="S58" i="48"/>
  <c r="S63" i="48"/>
  <c r="S54" i="48"/>
  <c r="S53" i="48"/>
  <c r="S62" i="48"/>
  <c r="S57" i="48"/>
  <c r="S45" i="48"/>
  <c r="S43" i="48"/>
  <c r="S66" i="48"/>
  <c r="S41" i="48"/>
  <c r="S47" i="48"/>
  <c r="K11" i="49"/>
  <c r="Q30" i="50"/>
  <c r="S36" i="50"/>
  <c r="S53" i="50"/>
  <c r="S56" i="50"/>
  <c r="S59" i="50"/>
  <c r="Q14" i="50"/>
  <c r="G21" i="50"/>
  <c r="G26" i="50"/>
  <c r="S48" i="50"/>
  <c r="S65" i="50"/>
  <c r="S28" i="52"/>
  <c r="S11" i="52"/>
  <c r="S10" i="53"/>
  <c r="I21" i="49"/>
  <c r="M32" i="49"/>
  <c r="I21" i="50"/>
  <c r="I26" i="50"/>
  <c r="S51" i="50"/>
  <c r="K21" i="49"/>
  <c r="K21" i="50"/>
  <c r="S48" i="48"/>
  <c r="S64" i="49"/>
  <c r="O21" i="50"/>
  <c r="Q26" i="50"/>
  <c r="S54" i="50"/>
  <c r="S57" i="50"/>
  <c r="S17" i="52"/>
  <c r="G33" i="49"/>
  <c r="Q21" i="50"/>
  <c r="S60" i="50"/>
  <c r="S33" i="52"/>
  <c r="Q37" i="53"/>
  <c r="Q69" i="53" s="1"/>
  <c r="G16" i="7" s="1"/>
  <c r="K33" i="49"/>
  <c r="G17" i="50"/>
  <c r="G22" i="50"/>
  <c r="O27" i="50"/>
  <c r="S63" i="50"/>
  <c r="S66" i="50"/>
  <c r="O26" i="50"/>
  <c r="S59" i="48"/>
  <c r="I33" i="49"/>
  <c r="S44" i="48"/>
  <c r="M33" i="49"/>
  <c r="I17" i="50"/>
  <c r="I22" i="50"/>
  <c r="S30" i="53"/>
  <c r="S34" i="53"/>
  <c r="S55" i="48"/>
  <c r="O33" i="49"/>
  <c r="K17" i="50"/>
  <c r="O22" i="50"/>
  <c r="S52" i="50"/>
  <c r="S27" i="53"/>
  <c r="S24" i="53"/>
  <c r="S64" i="48"/>
  <c r="S40" i="48"/>
  <c r="O26" i="49"/>
  <c r="Q17" i="50"/>
  <c r="Q22" i="50"/>
  <c r="I29" i="50"/>
  <c r="S55" i="50"/>
  <c r="S23" i="53"/>
  <c r="S60" i="48"/>
  <c r="I10" i="49"/>
  <c r="G27" i="49"/>
  <c r="M34" i="49"/>
  <c r="G18" i="50"/>
  <c r="G23" i="50"/>
  <c r="Q29" i="50"/>
  <c r="S58" i="50"/>
  <c r="S61" i="50"/>
  <c r="G37" i="53"/>
  <c r="G69" i="53" s="1"/>
  <c r="B16" i="7" s="1"/>
  <c r="I18" i="50"/>
  <c r="O23" i="50"/>
  <c r="S41" i="50"/>
  <c r="M14" i="49"/>
  <c r="S59" i="49"/>
  <c r="O18" i="50"/>
  <c r="G30" i="50"/>
  <c r="O35" i="50"/>
  <c r="S47" i="50"/>
  <c r="S64" i="50"/>
  <c r="S27" i="52"/>
  <c r="S22" i="52"/>
  <c r="S51" i="48"/>
  <c r="I30" i="50"/>
  <c r="S21" i="52"/>
  <c r="S20" i="52"/>
  <c r="M37" i="53"/>
  <c r="M69" i="53" s="1"/>
  <c r="E16" i="7" s="1"/>
  <c r="Q10" i="49"/>
  <c r="O27" i="49"/>
  <c r="M35" i="49"/>
  <c r="G11" i="49"/>
  <c r="S11" i="49" s="1"/>
  <c r="Q18" i="50"/>
  <c r="S56" i="48"/>
  <c r="S36" i="49"/>
  <c r="S13" i="50"/>
  <c r="G25" i="50"/>
  <c r="O30" i="50"/>
  <c r="S50" i="50"/>
  <c r="S18" i="52"/>
  <c r="S20" i="53"/>
  <c r="S67" i="53"/>
  <c r="O37" i="53"/>
  <c r="O69" i="53" s="1"/>
  <c r="F16" i="7" s="1"/>
  <c r="S14" i="53"/>
  <c r="S19" i="53"/>
  <c r="S32" i="53"/>
  <c r="I37" i="53"/>
  <c r="I69" i="53" s="1"/>
  <c r="C16" i="7" s="1"/>
  <c r="S17" i="53"/>
  <c r="S25" i="53"/>
  <c r="S18" i="53"/>
  <c r="K37" i="53"/>
  <c r="K69" i="53" s="1"/>
  <c r="D16" i="7" s="1"/>
  <c r="S16" i="53"/>
  <c r="S21" i="53"/>
  <c r="S29" i="53"/>
  <c r="S11" i="53"/>
  <c r="O37" i="52"/>
  <c r="O69" i="52" s="1"/>
  <c r="F15" i="7" s="1"/>
  <c r="S15" i="52"/>
  <c r="G37" i="52"/>
  <c r="G69" i="52" s="1"/>
  <c r="B15" i="7" s="1"/>
  <c r="S16" i="51"/>
  <c r="S17" i="51"/>
  <c r="K37" i="51"/>
  <c r="K69" i="51" s="1"/>
  <c r="D14" i="7" s="1"/>
  <c r="S10" i="52"/>
  <c r="S19" i="52"/>
  <c r="S23" i="52"/>
  <c r="S32" i="52"/>
  <c r="S30" i="52"/>
  <c r="M37" i="52"/>
  <c r="M69" i="52" s="1"/>
  <c r="E15" i="7" s="1"/>
  <c r="S34" i="52"/>
  <c r="S14" i="52"/>
  <c r="K37" i="52"/>
  <c r="K69" i="52" s="1"/>
  <c r="D15" i="7" s="1"/>
  <c r="S31" i="52"/>
  <c r="S24" i="51"/>
  <c r="S11" i="51"/>
  <c r="Q37" i="51"/>
  <c r="Q69" i="51" s="1"/>
  <c r="G14" i="7" s="1"/>
  <c r="S67" i="51"/>
  <c r="S35" i="51"/>
  <c r="I37" i="51"/>
  <c r="I69" i="51" s="1"/>
  <c r="C14" i="7" s="1"/>
  <c r="S30" i="51"/>
  <c r="S25" i="51"/>
  <c r="S31" i="51"/>
  <c r="S23" i="51"/>
  <c r="S20" i="51"/>
  <c r="S10" i="51"/>
  <c r="S15" i="51"/>
  <c r="S34" i="51"/>
  <c r="G37" i="51"/>
  <c r="G69" i="51" s="1"/>
  <c r="B14" i="7" s="1"/>
  <c r="O37" i="51"/>
  <c r="O69" i="51" s="1"/>
  <c r="F14" i="7" s="1"/>
  <c r="S18" i="51"/>
  <c r="S32" i="51"/>
  <c r="S33" i="51"/>
  <c r="M37" i="51"/>
  <c r="M69" i="51" s="1"/>
  <c r="E14" i="7" s="1"/>
  <c r="S14" i="51"/>
  <c r="S21" i="51"/>
  <c r="S22" i="51"/>
  <c r="S29" i="51"/>
  <c r="S19" i="51"/>
  <c r="S27" i="51"/>
  <c r="M67" i="50"/>
  <c r="E31" i="7" s="1"/>
  <c r="S49" i="50"/>
  <c r="G15" i="49"/>
  <c r="G14" i="49"/>
  <c r="G14" i="50"/>
  <c r="I14" i="50"/>
  <c r="O14" i="50"/>
  <c r="Q67" i="50"/>
  <c r="G31" i="7" s="1"/>
  <c r="S44" i="50"/>
  <c r="G67" i="50"/>
  <c r="B31" i="7" s="1"/>
  <c r="I67" i="50"/>
  <c r="C31" i="7" s="1"/>
  <c r="K67" i="50"/>
  <c r="D31" i="7" s="1"/>
  <c r="O67" i="50"/>
  <c r="F31" i="7" s="1"/>
  <c r="Q11" i="50"/>
  <c r="S40" i="50"/>
  <c r="I11" i="50"/>
  <c r="M16" i="50"/>
  <c r="M24" i="50"/>
  <c r="M32" i="50"/>
  <c r="G10" i="50"/>
  <c r="O10" i="50"/>
  <c r="M11" i="50"/>
  <c r="S12" i="50"/>
  <c r="K14" i="50"/>
  <c r="I15" i="50"/>
  <c r="Q15" i="50"/>
  <c r="G16" i="50"/>
  <c r="O16" i="50"/>
  <c r="M17" i="50"/>
  <c r="K18" i="50"/>
  <c r="I19" i="50"/>
  <c r="Q19" i="50"/>
  <c r="G20" i="50"/>
  <c r="O20" i="50"/>
  <c r="K22" i="50"/>
  <c r="I23" i="50"/>
  <c r="Q23" i="50"/>
  <c r="G24" i="50"/>
  <c r="O24" i="50"/>
  <c r="M25" i="50"/>
  <c r="K26" i="50"/>
  <c r="I27" i="50"/>
  <c r="Q27" i="50"/>
  <c r="G28" i="50"/>
  <c r="O28" i="50"/>
  <c r="M29" i="50"/>
  <c r="K30" i="50"/>
  <c r="I31" i="50"/>
  <c r="Q31" i="50"/>
  <c r="G32" i="50"/>
  <c r="O32" i="50"/>
  <c r="M33" i="50"/>
  <c r="S33" i="50" s="1"/>
  <c r="K34" i="50"/>
  <c r="I35" i="50"/>
  <c r="Q35" i="50"/>
  <c r="S42" i="50"/>
  <c r="M10" i="50"/>
  <c r="M20" i="50"/>
  <c r="M28" i="50"/>
  <c r="S46" i="50"/>
  <c r="I10" i="50"/>
  <c r="Q10" i="50"/>
  <c r="G11" i="50"/>
  <c r="K15" i="50"/>
  <c r="I16" i="50"/>
  <c r="Q16" i="50"/>
  <c r="K19" i="50"/>
  <c r="I20" i="50"/>
  <c r="Q20" i="50"/>
  <c r="K23" i="50"/>
  <c r="I24" i="50"/>
  <c r="Q24" i="50"/>
  <c r="K27" i="50"/>
  <c r="I28" i="50"/>
  <c r="Q28" i="50"/>
  <c r="G29" i="50"/>
  <c r="K31" i="50"/>
  <c r="I32" i="50"/>
  <c r="Q32" i="50"/>
  <c r="K35" i="50"/>
  <c r="O35" i="49"/>
  <c r="G34" i="49"/>
  <c r="O34" i="49"/>
  <c r="I35" i="49"/>
  <c r="Q35" i="49"/>
  <c r="G35" i="49"/>
  <c r="I34" i="49"/>
  <c r="G22" i="49"/>
  <c r="Q26" i="49"/>
  <c r="S43" i="49"/>
  <c r="S45" i="49"/>
  <c r="S46" i="49"/>
  <c r="S47" i="49"/>
  <c r="S51" i="49"/>
  <c r="S53" i="49"/>
  <c r="S54" i="49"/>
  <c r="S55" i="49"/>
  <c r="S57" i="49"/>
  <c r="S58" i="49"/>
  <c r="S63" i="49"/>
  <c r="K10" i="49"/>
  <c r="M10" i="49"/>
  <c r="S13" i="49"/>
  <c r="Q17" i="49"/>
  <c r="Q21" i="49"/>
  <c r="I22" i="49"/>
  <c r="K25" i="49"/>
  <c r="G26" i="49"/>
  <c r="G29" i="49"/>
  <c r="I30" i="49"/>
  <c r="G31" i="49"/>
  <c r="K67" i="49"/>
  <c r="D30" i="7" s="1"/>
  <c r="S44" i="49"/>
  <c r="S48" i="49"/>
  <c r="S52" i="49"/>
  <c r="S56" i="49"/>
  <c r="S62" i="49"/>
  <c r="S66" i="49"/>
  <c r="Q22" i="49"/>
  <c r="I17" i="49"/>
  <c r="I25" i="49"/>
  <c r="G10" i="49"/>
  <c r="O19" i="49"/>
  <c r="O22" i="49"/>
  <c r="G23" i="49"/>
  <c r="Q25" i="49"/>
  <c r="I26" i="49"/>
  <c r="K29" i="49"/>
  <c r="Q30" i="49"/>
  <c r="K31" i="49"/>
  <c r="S41" i="49"/>
  <c r="S60" i="49"/>
  <c r="S61" i="49"/>
  <c r="S65" i="49"/>
  <c r="O10" i="48"/>
  <c r="K10" i="48"/>
  <c r="I10" i="48"/>
  <c r="M10" i="48"/>
  <c r="S40" i="49"/>
  <c r="G67" i="49"/>
  <c r="B30" i="7" s="1"/>
  <c r="I67" i="49"/>
  <c r="C30" i="7" s="1"/>
  <c r="Q67" i="49"/>
  <c r="G30" i="7" s="1"/>
  <c r="S49" i="49"/>
  <c r="S50" i="49"/>
  <c r="O67" i="49"/>
  <c r="F30" i="7" s="1"/>
  <c r="I14" i="49"/>
  <c r="K17" i="49"/>
  <c r="G18" i="49"/>
  <c r="I18" i="49"/>
  <c r="Q18" i="49"/>
  <c r="Q14" i="49"/>
  <c r="O15" i="49"/>
  <c r="O18" i="49"/>
  <c r="G19" i="49"/>
  <c r="M16" i="49"/>
  <c r="M24" i="49"/>
  <c r="M28" i="49"/>
  <c r="M67" i="49"/>
  <c r="E30" i="7" s="1"/>
  <c r="S12" i="49"/>
  <c r="K14" i="49"/>
  <c r="I15" i="49"/>
  <c r="Q15" i="49"/>
  <c r="G16" i="49"/>
  <c r="O16" i="49"/>
  <c r="M17" i="49"/>
  <c r="K18" i="49"/>
  <c r="I19" i="49"/>
  <c r="Q19" i="49"/>
  <c r="G20" i="49"/>
  <c r="O20" i="49"/>
  <c r="M21" i="49"/>
  <c r="K22" i="49"/>
  <c r="I23" i="49"/>
  <c r="Q23" i="49"/>
  <c r="G24" i="49"/>
  <c r="O24" i="49"/>
  <c r="M25" i="49"/>
  <c r="K26" i="49"/>
  <c r="I27" i="49"/>
  <c r="Q27" i="49"/>
  <c r="G28" i="49"/>
  <c r="O28" i="49"/>
  <c r="M29" i="49"/>
  <c r="K30" i="49"/>
  <c r="I31" i="49"/>
  <c r="Q31" i="49"/>
  <c r="K15" i="49"/>
  <c r="I16" i="49"/>
  <c r="Q16" i="49"/>
  <c r="G17" i="49"/>
  <c r="K19" i="49"/>
  <c r="I20" i="49"/>
  <c r="Q20" i="49"/>
  <c r="G21" i="49"/>
  <c r="K23" i="49"/>
  <c r="I24" i="49"/>
  <c r="Q24" i="49"/>
  <c r="G25" i="49"/>
  <c r="K27" i="49"/>
  <c r="I28" i="49"/>
  <c r="Q28" i="49"/>
  <c r="O29" i="49"/>
  <c r="M30" i="49"/>
  <c r="M20" i="49"/>
  <c r="I29" i="49"/>
  <c r="G30" i="49"/>
  <c r="S42" i="49"/>
  <c r="S41" i="47"/>
  <c r="S40" i="47"/>
  <c r="S11" i="47"/>
  <c r="I42" i="48"/>
  <c r="E44" i="48"/>
  <c r="E45" i="48"/>
  <c r="E46" i="48"/>
  <c r="E47" i="48"/>
  <c r="E48" i="48"/>
  <c r="E49" i="48"/>
  <c r="E14" i="48"/>
  <c r="M14" i="48" s="1"/>
  <c r="E15" i="48"/>
  <c r="K15" i="48" s="1"/>
  <c r="E58" i="48"/>
  <c r="E57" i="48"/>
  <c r="E56" i="48"/>
  <c r="E55" i="48"/>
  <c r="E54" i="48"/>
  <c r="E53" i="48"/>
  <c r="E52" i="48"/>
  <c r="E51" i="48"/>
  <c r="E50" i="48"/>
  <c r="Q42" i="48"/>
  <c r="O42" i="48"/>
  <c r="M42" i="48"/>
  <c r="K42" i="48"/>
  <c r="G42" i="48"/>
  <c r="R41" i="48"/>
  <c r="R40" i="48"/>
  <c r="Q36" i="48"/>
  <c r="O36" i="48"/>
  <c r="M36" i="48"/>
  <c r="K36" i="48"/>
  <c r="I36" i="48"/>
  <c r="G36" i="48"/>
  <c r="Q35" i="48"/>
  <c r="O35" i="48"/>
  <c r="M35" i="48"/>
  <c r="K35" i="48"/>
  <c r="I35" i="48"/>
  <c r="G35" i="48"/>
  <c r="Q34" i="48"/>
  <c r="O34" i="48"/>
  <c r="M34" i="48"/>
  <c r="K34" i="48"/>
  <c r="I34" i="48"/>
  <c r="G34" i="48"/>
  <c r="Q33" i="48"/>
  <c r="O33" i="48"/>
  <c r="M33" i="48"/>
  <c r="K33" i="48"/>
  <c r="I33" i="48"/>
  <c r="G33" i="48"/>
  <c r="Q32" i="48"/>
  <c r="O32" i="48"/>
  <c r="M32" i="48"/>
  <c r="K32" i="48"/>
  <c r="I32" i="48"/>
  <c r="G32" i="48"/>
  <c r="E31" i="48"/>
  <c r="M31" i="48" s="1"/>
  <c r="E30" i="48"/>
  <c r="K30" i="48" s="1"/>
  <c r="E29" i="48"/>
  <c r="M29" i="48" s="1"/>
  <c r="E28" i="48"/>
  <c r="O28" i="48" s="1"/>
  <c r="E27" i="48"/>
  <c r="M27" i="48" s="1"/>
  <c r="E26" i="48"/>
  <c r="K26" i="48" s="1"/>
  <c r="E25" i="48"/>
  <c r="M25" i="48" s="1"/>
  <c r="E24" i="48"/>
  <c r="O24" i="48" s="1"/>
  <c r="E23" i="48"/>
  <c r="M23" i="48" s="1"/>
  <c r="E22" i="48"/>
  <c r="K22" i="48" s="1"/>
  <c r="E21" i="48"/>
  <c r="M21" i="48" s="1"/>
  <c r="E20" i="48"/>
  <c r="O20" i="48" s="1"/>
  <c r="E19" i="48"/>
  <c r="M19" i="48" s="1"/>
  <c r="E18" i="48"/>
  <c r="K18" i="48" s="1"/>
  <c r="E17" i="48"/>
  <c r="M17" i="48" s="1"/>
  <c r="E16" i="48"/>
  <c r="O16" i="48" s="1"/>
  <c r="Q13" i="48"/>
  <c r="O13" i="48"/>
  <c r="M13" i="48"/>
  <c r="K13" i="48"/>
  <c r="I13" i="48"/>
  <c r="G13" i="48"/>
  <c r="Q12" i="48"/>
  <c r="O12" i="48"/>
  <c r="M12" i="48"/>
  <c r="K12" i="48"/>
  <c r="I12" i="48"/>
  <c r="G12" i="48"/>
  <c r="R11" i="48"/>
  <c r="Q11" i="48"/>
  <c r="S11" i="48" s="1"/>
  <c r="R10" i="48"/>
  <c r="I4" i="48"/>
  <c r="C4" i="48"/>
  <c r="Q43" i="47"/>
  <c r="Q44" i="47"/>
  <c r="Q45" i="47"/>
  <c r="Q46" i="47"/>
  <c r="Q47" i="47"/>
  <c r="Q48" i="47"/>
  <c r="Q49" i="47"/>
  <c r="Q50" i="47"/>
  <c r="Q51" i="47"/>
  <c r="Q52" i="47"/>
  <c r="Q53" i="47"/>
  <c r="Q54" i="47"/>
  <c r="Q55" i="47"/>
  <c r="Q56" i="47"/>
  <c r="Q57" i="47"/>
  <c r="Q58" i="47"/>
  <c r="Q59" i="47"/>
  <c r="Q60" i="47"/>
  <c r="Q61" i="47"/>
  <c r="Q62" i="47"/>
  <c r="Q63" i="47"/>
  <c r="Q64" i="47"/>
  <c r="Q65" i="47"/>
  <c r="Q66" i="47"/>
  <c r="O43" i="47"/>
  <c r="O44" i="47"/>
  <c r="O45" i="47"/>
  <c r="O46" i="47"/>
  <c r="O47" i="47"/>
  <c r="O48" i="47"/>
  <c r="O49" i="47"/>
  <c r="O50" i="47"/>
  <c r="O51" i="47"/>
  <c r="O52" i="47"/>
  <c r="O53" i="47"/>
  <c r="O54" i="47"/>
  <c r="O55" i="47"/>
  <c r="O56" i="47"/>
  <c r="O57" i="47"/>
  <c r="O58" i="47"/>
  <c r="O59" i="47"/>
  <c r="O60" i="47"/>
  <c r="O61" i="47"/>
  <c r="O62" i="47"/>
  <c r="O63" i="47"/>
  <c r="O64" i="47"/>
  <c r="O65" i="47"/>
  <c r="O66" i="47"/>
  <c r="M43" i="47"/>
  <c r="M44" i="47"/>
  <c r="M45" i="47"/>
  <c r="M46" i="47"/>
  <c r="M47" i="47"/>
  <c r="M48" i="47"/>
  <c r="M49" i="47"/>
  <c r="M50" i="47"/>
  <c r="M51" i="47"/>
  <c r="M52" i="47"/>
  <c r="M53" i="47"/>
  <c r="M54" i="47"/>
  <c r="M55" i="47"/>
  <c r="M56" i="47"/>
  <c r="M57" i="47"/>
  <c r="M58" i="47"/>
  <c r="M59" i="47"/>
  <c r="M60" i="47"/>
  <c r="M61" i="47"/>
  <c r="M62" i="47"/>
  <c r="M63" i="47"/>
  <c r="M64" i="47"/>
  <c r="M65" i="47"/>
  <c r="M66" i="47"/>
  <c r="K43" i="47"/>
  <c r="K44" i="47"/>
  <c r="K45" i="47"/>
  <c r="K46" i="47"/>
  <c r="K47" i="47"/>
  <c r="K48" i="47"/>
  <c r="K49" i="47"/>
  <c r="K50" i="47"/>
  <c r="K51" i="47"/>
  <c r="K52" i="47"/>
  <c r="K53" i="47"/>
  <c r="K54" i="47"/>
  <c r="K55" i="47"/>
  <c r="K56" i="47"/>
  <c r="K57" i="47"/>
  <c r="K58" i="47"/>
  <c r="K59" i="47"/>
  <c r="K60" i="47"/>
  <c r="K61" i="47"/>
  <c r="K62" i="47"/>
  <c r="K63" i="47"/>
  <c r="K64" i="47"/>
  <c r="K65" i="47"/>
  <c r="K66" i="47"/>
  <c r="I43" i="47"/>
  <c r="I44" i="47"/>
  <c r="I45" i="47"/>
  <c r="I46" i="47"/>
  <c r="I47" i="47"/>
  <c r="I48" i="47"/>
  <c r="I49" i="47"/>
  <c r="I50" i="47"/>
  <c r="I51" i="47"/>
  <c r="I52" i="47"/>
  <c r="I53" i="47"/>
  <c r="I54" i="47"/>
  <c r="I55" i="47"/>
  <c r="I56" i="47"/>
  <c r="I57" i="47"/>
  <c r="I58" i="47"/>
  <c r="I59" i="47"/>
  <c r="I60" i="47"/>
  <c r="I61" i="47"/>
  <c r="I62" i="47"/>
  <c r="I63" i="47"/>
  <c r="I64" i="47"/>
  <c r="I65" i="47"/>
  <c r="I66" i="47"/>
  <c r="G43" i="47"/>
  <c r="G44" i="47"/>
  <c r="G45" i="47"/>
  <c r="G46" i="47"/>
  <c r="G47" i="47"/>
  <c r="G48" i="47"/>
  <c r="G49" i="47"/>
  <c r="G50" i="47"/>
  <c r="G51" i="47"/>
  <c r="G52" i="47"/>
  <c r="G53" i="47"/>
  <c r="G54" i="47"/>
  <c r="G55" i="47"/>
  <c r="G56" i="47"/>
  <c r="G57" i="47"/>
  <c r="G58" i="47"/>
  <c r="G59" i="47"/>
  <c r="G60" i="47"/>
  <c r="G61" i="47"/>
  <c r="G62" i="47"/>
  <c r="G63" i="47"/>
  <c r="G64" i="47"/>
  <c r="G65" i="47"/>
  <c r="G66" i="47"/>
  <c r="Q42" i="47"/>
  <c r="M42" i="47"/>
  <c r="K42" i="47"/>
  <c r="I42" i="47"/>
  <c r="G42" i="47"/>
  <c r="Q13" i="47"/>
  <c r="Q14" i="47"/>
  <c r="Q15" i="47"/>
  <c r="Q32" i="47"/>
  <c r="Q33" i="47"/>
  <c r="Q34" i="47"/>
  <c r="Q35" i="47"/>
  <c r="Q36" i="47"/>
  <c r="O13" i="47"/>
  <c r="O14" i="47"/>
  <c r="O15" i="47"/>
  <c r="O32" i="47"/>
  <c r="O33" i="47"/>
  <c r="O34" i="47"/>
  <c r="O35" i="47"/>
  <c r="O36" i="47"/>
  <c r="M13" i="47"/>
  <c r="M14" i="47"/>
  <c r="M15" i="47"/>
  <c r="M32" i="47"/>
  <c r="M33" i="47"/>
  <c r="M34" i="47"/>
  <c r="M35" i="47"/>
  <c r="M36" i="47"/>
  <c r="K13" i="47"/>
  <c r="K14" i="47"/>
  <c r="K15" i="47"/>
  <c r="K32" i="47"/>
  <c r="K33" i="47"/>
  <c r="K34" i="47"/>
  <c r="K35" i="47"/>
  <c r="K36" i="47"/>
  <c r="I13" i="47"/>
  <c r="I14" i="47"/>
  <c r="I15" i="47"/>
  <c r="I32" i="47"/>
  <c r="I33" i="47"/>
  <c r="I34" i="47"/>
  <c r="I35" i="47"/>
  <c r="I36" i="47"/>
  <c r="I12" i="47"/>
  <c r="G13" i="47"/>
  <c r="G14" i="47"/>
  <c r="G15" i="47"/>
  <c r="G32" i="47"/>
  <c r="G33" i="47"/>
  <c r="G34" i="47"/>
  <c r="G35" i="47"/>
  <c r="G36" i="47"/>
  <c r="O12" i="47"/>
  <c r="M12" i="47"/>
  <c r="K12" i="47"/>
  <c r="E47" i="47"/>
  <c r="E48" i="47"/>
  <c r="E49" i="47"/>
  <c r="E50" i="47"/>
  <c r="E51" i="47"/>
  <c r="E52" i="47"/>
  <c r="E53" i="47"/>
  <c r="E54" i="47"/>
  <c r="E55" i="47"/>
  <c r="E56" i="47"/>
  <c r="E57" i="47"/>
  <c r="E58" i="47"/>
  <c r="E46" i="47"/>
  <c r="E17" i="47"/>
  <c r="G17" i="47" s="1"/>
  <c r="E18" i="47"/>
  <c r="Q18" i="47" s="1"/>
  <c r="E19" i="47"/>
  <c r="I19" i="47" s="1"/>
  <c r="E20" i="47"/>
  <c r="Q20" i="47" s="1"/>
  <c r="E21" i="47"/>
  <c r="G21" i="47" s="1"/>
  <c r="E22" i="47"/>
  <c r="Q22" i="47" s="1"/>
  <c r="E23" i="47"/>
  <c r="K23" i="47" s="1"/>
  <c r="E24" i="47"/>
  <c r="Q24" i="47" s="1"/>
  <c r="E25" i="47"/>
  <c r="G25" i="47" s="1"/>
  <c r="E26" i="47"/>
  <c r="Q26" i="47" s="1"/>
  <c r="E27" i="47"/>
  <c r="I27" i="47" s="1"/>
  <c r="E28" i="47"/>
  <c r="Q28" i="47" s="1"/>
  <c r="E29" i="47"/>
  <c r="G29" i="47" s="1"/>
  <c r="E30" i="47"/>
  <c r="Q30" i="47" s="1"/>
  <c r="E31" i="47"/>
  <c r="I31" i="47" s="1"/>
  <c r="E16" i="47"/>
  <c r="Q16" i="47" s="1"/>
  <c r="O42" i="47"/>
  <c r="C4" i="47"/>
  <c r="G30" i="47" l="1"/>
  <c r="S33" i="49"/>
  <c r="S32" i="49"/>
  <c r="G26" i="47"/>
  <c r="O25" i="47"/>
  <c r="S32" i="50"/>
  <c r="S31" i="50"/>
  <c r="S20" i="50"/>
  <c r="S25" i="50"/>
  <c r="S22" i="50"/>
  <c r="S34" i="50"/>
  <c r="S35" i="49"/>
  <c r="G23" i="48"/>
  <c r="O14" i="48"/>
  <c r="K31" i="48"/>
  <c r="Q14" i="48"/>
  <c r="K14" i="48"/>
  <c r="O17" i="48"/>
  <c r="G14" i="48"/>
  <c r="I14" i="48"/>
  <c r="Q21" i="47"/>
  <c r="M25" i="47"/>
  <c r="M21" i="47"/>
  <c r="I25" i="47"/>
  <c r="I21" i="47"/>
  <c r="S42" i="48"/>
  <c r="I17" i="47"/>
  <c r="M29" i="47"/>
  <c r="G28" i="47"/>
  <c r="O37" i="50"/>
  <c r="O69" i="50" s="1"/>
  <c r="F13" i="7" s="1"/>
  <c r="M37" i="50"/>
  <c r="M69" i="50" s="1"/>
  <c r="E13" i="7" s="1"/>
  <c r="G24" i="47"/>
  <c r="M17" i="47"/>
  <c r="M15" i="48"/>
  <c r="S35" i="48"/>
  <c r="G22" i="47"/>
  <c r="Q29" i="47"/>
  <c r="S24" i="50"/>
  <c r="I37" i="50"/>
  <c r="I69" i="50" s="1"/>
  <c r="C13" i="7" s="1"/>
  <c r="G20" i="47"/>
  <c r="Q25" i="47"/>
  <c r="S31" i="49"/>
  <c r="S23" i="50"/>
  <c r="S18" i="50"/>
  <c r="S37" i="52"/>
  <c r="S69" i="52" s="1"/>
  <c r="K29" i="47"/>
  <c r="S19" i="50"/>
  <c r="S30" i="50"/>
  <c r="G37" i="50"/>
  <c r="K25" i="47"/>
  <c r="S29" i="50"/>
  <c r="S17" i="50"/>
  <c r="Q17" i="47"/>
  <c r="S34" i="49"/>
  <c r="K21" i="47"/>
  <c r="G18" i="47"/>
  <c r="K17" i="47"/>
  <c r="S17" i="47" s="1"/>
  <c r="O29" i="47"/>
  <c r="S26" i="49"/>
  <c r="S10" i="49"/>
  <c r="Q37" i="50"/>
  <c r="Q69" i="50" s="1"/>
  <c r="G13" i="7" s="1"/>
  <c r="O21" i="47"/>
  <c r="S26" i="50"/>
  <c r="S21" i="50"/>
  <c r="O17" i="47"/>
  <c r="I29" i="47"/>
  <c r="S28" i="50"/>
  <c r="S37" i="53"/>
  <c r="S69" i="53" s="1"/>
  <c r="S37" i="51"/>
  <c r="S69" i="51" s="1"/>
  <c r="S14" i="50"/>
  <c r="G69" i="50"/>
  <c r="B13" i="7" s="1"/>
  <c r="S11" i="50"/>
  <c r="S10" i="50"/>
  <c r="S16" i="50"/>
  <c r="K37" i="50"/>
  <c r="K69" i="50" s="1"/>
  <c r="D13" i="7" s="1"/>
  <c r="S27" i="50"/>
  <c r="S35" i="50"/>
  <c r="S15" i="50"/>
  <c r="S67" i="50"/>
  <c r="S28" i="49"/>
  <c r="S24" i="49"/>
  <c r="S22" i="49"/>
  <c r="I37" i="49"/>
  <c r="I69" i="49" s="1"/>
  <c r="C12" i="7" s="1"/>
  <c r="S67" i="49"/>
  <c r="S27" i="49"/>
  <c r="S23" i="49"/>
  <c r="S29" i="49"/>
  <c r="S21" i="49"/>
  <c r="S25" i="49"/>
  <c r="O37" i="49"/>
  <c r="O69" i="49" s="1"/>
  <c r="F12" i="7" s="1"/>
  <c r="S18" i="49"/>
  <c r="S13" i="48"/>
  <c r="G15" i="48"/>
  <c r="O15" i="48"/>
  <c r="I23" i="48"/>
  <c r="I24" i="48"/>
  <c r="G25" i="48"/>
  <c r="I28" i="48"/>
  <c r="G29" i="48"/>
  <c r="S34" i="48"/>
  <c r="S12" i="48"/>
  <c r="I15" i="48"/>
  <c r="Q15" i="48"/>
  <c r="Q23" i="48"/>
  <c r="Q24" i="48"/>
  <c r="O25" i="48"/>
  <c r="Q28" i="48"/>
  <c r="O29" i="48"/>
  <c r="S33" i="48"/>
  <c r="S32" i="48"/>
  <c r="S36" i="48"/>
  <c r="S10" i="48"/>
  <c r="S20" i="49"/>
  <c r="S14" i="49"/>
  <c r="S19" i="49"/>
  <c r="S15" i="49"/>
  <c r="G37" i="49"/>
  <c r="G69" i="49" s="1"/>
  <c r="B12" i="7" s="1"/>
  <c r="M37" i="49"/>
  <c r="M69" i="49" s="1"/>
  <c r="E12" i="7" s="1"/>
  <c r="Q37" i="49"/>
  <c r="Q69" i="49" s="1"/>
  <c r="G12" i="7" s="1"/>
  <c r="S17" i="49"/>
  <c r="K37" i="49"/>
  <c r="K69" i="49" s="1"/>
  <c r="D12" i="7" s="1"/>
  <c r="S16" i="49"/>
  <c r="S30" i="49"/>
  <c r="G16" i="47"/>
  <c r="S64" i="47"/>
  <c r="S52" i="47"/>
  <c r="G31" i="47"/>
  <c r="G27" i="47"/>
  <c r="G23" i="47"/>
  <c r="G19" i="47"/>
  <c r="I28" i="47"/>
  <c r="I24" i="47"/>
  <c r="I20" i="47"/>
  <c r="I16" i="47"/>
  <c r="S36" i="47"/>
  <c r="S32" i="47"/>
  <c r="K28" i="47"/>
  <c r="K24" i="47"/>
  <c r="K20" i="47"/>
  <c r="K16" i="47"/>
  <c r="M28" i="47"/>
  <c r="M24" i="47"/>
  <c r="M20" i="47"/>
  <c r="M16" i="47"/>
  <c r="O28" i="47"/>
  <c r="O24" i="47"/>
  <c r="O20" i="47"/>
  <c r="O16" i="47"/>
  <c r="S63" i="47"/>
  <c r="S59" i="47"/>
  <c r="S55" i="47"/>
  <c r="S51" i="47"/>
  <c r="S47" i="47"/>
  <c r="S43" i="47"/>
  <c r="S60" i="47"/>
  <c r="S44" i="47"/>
  <c r="I23" i="47"/>
  <c r="K31" i="47"/>
  <c r="K27" i="47"/>
  <c r="K19" i="47"/>
  <c r="S15" i="47"/>
  <c r="M31" i="47"/>
  <c r="M27" i="47"/>
  <c r="M23" i="47"/>
  <c r="M19" i="47"/>
  <c r="O31" i="47"/>
  <c r="O27" i="47"/>
  <c r="O23" i="47"/>
  <c r="O19" i="47"/>
  <c r="Q31" i="47"/>
  <c r="Q27" i="47"/>
  <c r="Q23" i="47"/>
  <c r="Q19" i="47"/>
  <c r="S66" i="47"/>
  <c r="S62" i="47"/>
  <c r="S58" i="47"/>
  <c r="S54" i="47"/>
  <c r="S50" i="47"/>
  <c r="S46" i="47"/>
  <c r="S33" i="47"/>
  <c r="S13" i="47"/>
  <c r="S56" i="47"/>
  <c r="S48" i="47"/>
  <c r="S35" i="47"/>
  <c r="I30" i="47"/>
  <c r="I26" i="47"/>
  <c r="I22" i="47"/>
  <c r="I18" i="47"/>
  <c r="S34" i="47"/>
  <c r="K30" i="47"/>
  <c r="K26" i="47"/>
  <c r="K22" i="47"/>
  <c r="K18" i="47"/>
  <c r="S14" i="47"/>
  <c r="M30" i="47"/>
  <c r="M26" i="47"/>
  <c r="M22" i="47"/>
  <c r="M18" i="47"/>
  <c r="O30" i="47"/>
  <c r="O26" i="47"/>
  <c r="O22" i="47"/>
  <c r="O18" i="47"/>
  <c r="S42" i="47"/>
  <c r="S65" i="47"/>
  <c r="S61" i="47"/>
  <c r="S57" i="47"/>
  <c r="S53" i="47"/>
  <c r="S49" i="47"/>
  <c r="S45" i="47"/>
  <c r="K19" i="48"/>
  <c r="G17" i="48"/>
  <c r="K17" i="48"/>
  <c r="I16" i="48"/>
  <c r="Q16" i="48"/>
  <c r="G67" i="48"/>
  <c r="B29" i="7" s="1"/>
  <c r="O67" i="48"/>
  <c r="F29" i="7" s="1"/>
  <c r="I67" i="48"/>
  <c r="C29" i="7" s="1"/>
  <c r="Q67" i="48"/>
  <c r="G29" i="7" s="1"/>
  <c r="K67" i="48"/>
  <c r="D29" i="7" s="1"/>
  <c r="O27" i="48"/>
  <c r="O19" i="48"/>
  <c r="I20" i="48"/>
  <c r="G21" i="48"/>
  <c r="G27" i="48"/>
  <c r="Q27" i="48"/>
  <c r="O31" i="48"/>
  <c r="G19" i="48"/>
  <c r="Q19" i="48"/>
  <c r="Q20" i="48"/>
  <c r="K21" i="48"/>
  <c r="K23" i="48"/>
  <c r="I27" i="48"/>
  <c r="G31" i="48"/>
  <c r="Q31" i="48"/>
  <c r="I19" i="48"/>
  <c r="O21" i="48"/>
  <c r="O23" i="48"/>
  <c r="K27" i="48"/>
  <c r="I31" i="48"/>
  <c r="M22" i="48"/>
  <c r="M67" i="48"/>
  <c r="E29" i="7" s="1"/>
  <c r="K16" i="48"/>
  <c r="I17" i="48"/>
  <c r="Q17" i="48"/>
  <c r="G18" i="48"/>
  <c r="O18" i="48"/>
  <c r="K20" i="48"/>
  <c r="I21" i="48"/>
  <c r="Q21" i="48"/>
  <c r="G22" i="48"/>
  <c r="O22" i="48"/>
  <c r="K24" i="48"/>
  <c r="I25" i="48"/>
  <c r="Q25" i="48"/>
  <c r="G26" i="48"/>
  <c r="O26" i="48"/>
  <c r="K28" i="48"/>
  <c r="I29" i="48"/>
  <c r="Q29" i="48"/>
  <c r="G30" i="48"/>
  <c r="O30" i="48"/>
  <c r="M30" i="48"/>
  <c r="M16" i="48"/>
  <c r="I18" i="48"/>
  <c r="Q18" i="48"/>
  <c r="M20" i="48"/>
  <c r="I22" i="48"/>
  <c r="Q22" i="48"/>
  <c r="M24" i="48"/>
  <c r="K25" i="48"/>
  <c r="I26" i="48"/>
  <c r="Q26" i="48"/>
  <c r="M28" i="48"/>
  <c r="K29" i="48"/>
  <c r="I30" i="48"/>
  <c r="Q30" i="48"/>
  <c r="M18" i="48"/>
  <c r="M26" i="48"/>
  <c r="G16" i="48"/>
  <c r="G20" i="48"/>
  <c r="G24" i="48"/>
  <c r="G28" i="48"/>
  <c r="O67" i="47"/>
  <c r="F28" i="7" s="1"/>
  <c r="R41" i="45"/>
  <c r="R40" i="45"/>
  <c r="R11" i="45"/>
  <c r="R10" i="45"/>
  <c r="O43" i="45"/>
  <c r="O45" i="45"/>
  <c r="O46" i="45"/>
  <c r="O47" i="45"/>
  <c r="O48" i="45"/>
  <c r="O49" i="45"/>
  <c r="O50" i="45"/>
  <c r="O51" i="45"/>
  <c r="O52" i="45"/>
  <c r="O53" i="45"/>
  <c r="O54" i="45"/>
  <c r="O55" i="45"/>
  <c r="O56" i="45"/>
  <c r="O57" i="45"/>
  <c r="O58" i="45"/>
  <c r="O59" i="45"/>
  <c r="O60" i="45"/>
  <c r="O61" i="45"/>
  <c r="O62" i="45"/>
  <c r="O63" i="45"/>
  <c r="O64" i="45"/>
  <c r="O65" i="45"/>
  <c r="O66" i="45"/>
  <c r="O36" i="45"/>
  <c r="O13" i="45"/>
  <c r="O14" i="45"/>
  <c r="O15" i="45"/>
  <c r="O17" i="45"/>
  <c r="O19" i="45"/>
  <c r="O21" i="45"/>
  <c r="O23" i="45"/>
  <c r="O25" i="45"/>
  <c r="O26" i="45"/>
  <c r="O27" i="45"/>
  <c r="O28" i="45"/>
  <c r="O29" i="45"/>
  <c r="O30" i="45"/>
  <c r="O31" i="45"/>
  <c r="O32" i="45"/>
  <c r="O33" i="45"/>
  <c r="O34" i="45"/>
  <c r="O35" i="45"/>
  <c r="O42" i="45"/>
  <c r="O41" i="45"/>
  <c r="O40" i="45"/>
  <c r="O12" i="45"/>
  <c r="O10" i="45"/>
  <c r="O43" i="3"/>
  <c r="O45" i="3"/>
  <c r="O46" i="3"/>
  <c r="O47" i="3"/>
  <c r="O48" i="3"/>
  <c r="O49" i="3"/>
  <c r="O50" i="3"/>
  <c r="O51" i="3"/>
  <c r="O52" i="3"/>
  <c r="O53" i="3"/>
  <c r="O54" i="3"/>
  <c r="O55" i="3"/>
  <c r="O56" i="3"/>
  <c r="O57" i="3"/>
  <c r="O58" i="3"/>
  <c r="O59" i="3"/>
  <c r="O60" i="3"/>
  <c r="O61" i="3"/>
  <c r="O62" i="3"/>
  <c r="O63" i="3"/>
  <c r="O64" i="3"/>
  <c r="O65" i="3"/>
  <c r="O66" i="3"/>
  <c r="O42" i="3"/>
  <c r="O41" i="3"/>
  <c r="O40" i="3"/>
  <c r="O13" i="3"/>
  <c r="O14" i="3"/>
  <c r="O15" i="3"/>
  <c r="O16" i="3"/>
  <c r="O17" i="3"/>
  <c r="O18" i="3"/>
  <c r="O19" i="3"/>
  <c r="O20" i="3"/>
  <c r="O21" i="3"/>
  <c r="O22" i="3"/>
  <c r="O23" i="3"/>
  <c r="O24" i="3"/>
  <c r="O25" i="3"/>
  <c r="O27" i="3"/>
  <c r="O28" i="3"/>
  <c r="O29" i="3"/>
  <c r="O30" i="3"/>
  <c r="O31" i="3"/>
  <c r="O32" i="3"/>
  <c r="O33" i="3"/>
  <c r="O34" i="3"/>
  <c r="O35" i="3"/>
  <c r="O36" i="3"/>
  <c r="O12" i="3"/>
  <c r="O11" i="3"/>
  <c r="O10" i="3"/>
  <c r="F25" i="7"/>
  <c r="D32" i="5"/>
  <c r="D18" i="5"/>
  <c r="B18" i="5"/>
  <c r="S14" i="48" l="1"/>
  <c r="S21" i="47"/>
  <c r="S25" i="47"/>
  <c r="S22" i="48"/>
  <c r="S30" i="48"/>
  <c r="S29" i="47"/>
  <c r="S30" i="47"/>
  <c r="S23" i="47"/>
  <c r="S29" i="48"/>
  <c r="S31" i="48"/>
  <c r="S26" i="48"/>
  <c r="O37" i="47"/>
  <c r="O69" i="47" s="1"/>
  <c r="F10" i="7" s="1"/>
  <c r="S18" i="48"/>
  <c r="S15" i="48"/>
  <c r="S37" i="50"/>
  <c r="S69" i="50" s="1"/>
  <c r="S28" i="48"/>
  <c r="S24" i="48"/>
  <c r="S17" i="48"/>
  <c r="S20" i="48"/>
  <c r="S23" i="48"/>
  <c r="S25" i="48"/>
  <c r="S16" i="48"/>
  <c r="S27" i="48"/>
  <c r="S21" i="48"/>
  <c r="S19" i="48"/>
  <c r="S37" i="49"/>
  <c r="S69" i="49" s="1"/>
  <c r="S16" i="47"/>
  <c r="S27" i="47"/>
  <c r="S18" i="47"/>
  <c r="S31" i="47"/>
  <c r="S22" i="47"/>
  <c r="S24" i="47"/>
  <c r="S20" i="47"/>
  <c r="S26" i="47"/>
  <c r="S19" i="47"/>
  <c r="S28" i="47"/>
  <c r="I37" i="48"/>
  <c r="I69" i="48" s="1"/>
  <c r="C11" i="7" s="1"/>
  <c r="S67" i="48"/>
  <c r="O37" i="48"/>
  <c r="O69" i="48" s="1"/>
  <c r="F11" i="7" s="1"/>
  <c r="G37" i="48"/>
  <c r="G69" i="48" s="1"/>
  <c r="B11" i="7" s="1"/>
  <c r="M37" i="48"/>
  <c r="M69" i="48" s="1"/>
  <c r="E11" i="7" s="1"/>
  <c r="Q37" i="48"/>
  <c r="Q69" i="48" s="1"/>
  <c r="G11" i="7" s="1"/>
  <c r="K37" i="48"/>
  <c r="K69" i="48" s="1"/>
  <c r="D11" i="7" s="1"/>
  <c r="O37" i="3"/>
  <c r="O67" i="3"/>
  <c r="F26" i="7" s="1"/>
  <c r="D4" i="45"/>
  <c r="D4" i="3"/>
  <c r="Q12" i="47"/>
  <c r="G12" i="47"/>
  <c r="I4" i="47"/>
  <c r="H40" i="46"/>
  <c r="I40" i="46"/>
  <c r="A2" i="46"/>
  <c r="O27" i="46"/>
  <c r="O28" i="46"/>
  <c r="P28" i="46" s="1"/>
  <c r="O29" i="46"/>
  <c r="P29" i="46" s="1"/>
  <c r="O30" i="46"/>
  <c r="P30" i="46" s="1"/>
  <c r="O31" i="46"/>
  <c r="P31" i="46" s="1"/>
  <c r="O32" i="46"/>
  <c r="P32" i="46" s="1"/>
  <c r="O33" i="46"/>
  <c r="P33" i="46" s="1"/>
  <c r="O34" i="46"/>
  <c r="P34" i="46" s="1"/>
  <c r="O35" i="46"/>
  <c r="P35" i="46" s="1"/>
  <c r="O36" i="46"/>
  <c r="P36" i="46" s="1"/>
  <c r="O37" i="46"/>
  <c r="P37" i="46" s="1"/>
  <c r="O26" i="46"/>
  <c r="O7" i="46"/>
  <c r="O8" i="46"/>
  <c r="O9" i="46"/>
  <c r="O10" i="46"/>
  <c r="P10" i="46" s="1"/>
  <c r="O11" i="46"/>
  <c r="P11" i="46" s="1"/>
  <c r="O12" i="46"/>
  <c r="P12" i="46" s="1"/>
  <c r="O13" i="46"/>
  <c r="P13" i="46" s="1"/>
  <c r="O14" i="46"/>
  <c r="P14" i="46" s="1"/>
  <c r="O15" i="46"/>
  <c r="P15" i="46" s="1"/>
  <c r="O16" i="46"/>
  <c r="P16" i="46" s="1"/>
  <c r="O17" i="46"/>
  <c r="P17" i="46" s="1"/>
  <c r="O18" i="46"/>
  <c r="P18" i="46" s="1"/>
  <c r="O19" i="46"/>
  <c r="P19" i="46" s="1"/>
  <c r="O20" i="46"/>
  <c r="P20" i="46" s="1"/>
  <c r="O21" i="46"/>
  <c r="P21" i="46" s="1"/>
  <c r="O22" i="46"/>
  <c r="P22" i="46" s="1"/>
  <c r="N38" i="46"/>
  <c r="M38" i="46"/>
  <c r="L38" i="46"/>
  <c r="K38" i="46"/>
  <c r="B38" i="46"/>
  <c r="N23" i="46"/>
  <c r="M23" i="46"/>
  <c r="L23" i="46"/>
  <c r="K23" i="46"/>
  <c r="G23" i="46"/>
  <c r="F23" i="46"/>
  <c r="C23" i="46"/>
  <c r="O6" i="46"/>
  <c r="S12" i="47" l="1"/>
  <c r="M40" i="46"/>
  <c r="N40" i="46"/>
  <c r="S37" i="48"/>
  <c r="S69" i="48" s="1"/>
  <c r="O69" i="3"/>
  <c r="F8" i="7" s="1"/>
  <c r="M67" i="47"/>
  <c r="E28" i="7" s="1"/>
  <c r="Q67" i="47"/>
  <c r="G28" i="7" s="1"/>
  <c r="G67" i="47"/>
  <c r="B28" i="7" s="1"/>
  <c r="I67" i="47"/>
  <c r="C28" i="7" s="1"/>
  <c r="K40" i="46"/>
  <c r="L40" i="46"/>
  <c r="E38" i="46"/>
  <c r="G38" i="46"/>
  <c r="C38" i="46"/>
  <c r="D38" i="46"/>
  <c r="F38" i="46"/>
  <c r="J23" i="46"/>
  <c r="D23" i="46"/>
  <c r="E23" i="46"/>
  <c r="B23" i="46"/>
  <c r="P27" i="46"/>
  <c r="O38" i="46"/>
  <c r="O23" i="46"/>
  <c r="P9" i="46"/>
  <c r="J38" i="46"/>
  <c r="E40" i="46" l="1"/>
  <c r="O40" i="46"/>
  <c r="M37" i="47"/>
  <c r="M69" i="47" s="1"/>
  <c r="I37" i="47"/>
  <c r="I69" i="47" s="1"/>
  <c r="G37" i="47"/>
  <c r="G69" i="47" s="1"/>
  <c r="Q37" i="47"/>
  <c r="Q69" i="47" s="1"/>
  <c r="S67" i="47"/>
  <c r="K37" i="47"/>
  <c r="K67" i="47"/>
  <c r="D28" i="7" s="1"/>
  <c r="D40" i="46"/>
  <c r="J40" i="46"/>
  <c r="G40" i="46"/>
  <c r="F40" i="46"/>
  <c r="C40" i="46"/>
  <c r="E10" i="7" l="1"/>
  <c r="C10" i="7"/>
  <c r="G10" i="7"/>
  <c r="B10" i="7"/>
  <c r="S37" i="47"/>
  <c r="S69" i="47" s="1"/>
  <c r="K69" i="47"/>
  <c r="D10" i="7" l="1"/>
  <c r="C25" i="7" l="1"/>
  <c r="D25" i="7"/>
  <c r="E25" i="7"/>
  <c r="G25" i="7"/>
  <c r="B25" i="7"/>
  <c r="O44" i="45"/>
  <c r="O67" i="45" s="1"/>
  <c r="F27" i="7" s="1"/>
  <c r="F35" i="7" s="1"/>
  <c r="F37" i="7" s="1"/>
  <c r="E44" i="45"/>
  <c r="E11" i="45"/>
  <c r="O11" i="45" s="1"/>
  <c r="O24" i="45"/>
  <c r="O18" i="45"/>
  <c r="O16" i="45"/>
  <c r="M66" i="45"/>
  <c r="K66" i="45"/>
  <c r="I66" i="45"/>
  <c r="G66" i="45"/>
  <c r="M65" i="45"/>
  <c r="K65" i="45"/>
  <c r="I65" i="45"/>
  <c r="G65" i="45"/>
  <c r="M64" i="45"/>
  <c r="K64" i="45"/>
  <c r="I64" i="45"/>
  <c r="G64" i="45"/>
  <c r="M63" i="45"/>
  <c r="K63" i="45"/>
  <c r="I63" i="45"/>
  <c r="G63" i="45"/>
  <c r="M62" i="45"/>
  <c r="K62" i="45"/>
  <c r="I62" i="45"/>
  <c r="G62" i="45"/>
  <c r="M61" i="45"/>
  <c r="K61" i="45"/>
  <c r="I61" i="45"/>
  <c r="G61" i="45"/>
  <c r="M60" i="45"/>
  <c r="K60" i="45"/>
  <c r="I60" i="45"/>
  <c r="G60" i="45"/>
  <c r="M59" i="45"/>
  <c r="K59" i="45"/>
  <c r="I59" i="45"/>
  <c r="G59" i="45"/>
  <c r="M58" i="45"/>
  <c r="K58" i="45"/>
  <c r="I58" i="45"/>
  <c r="G58" i="45"/>
  <c r="M57" i="45"/>
  <c r="K57" i="45"/>
  <c r="I57" i="45"/>
  <c r="G57" i="45"/>
  <c r="M56" i="45"/>
  <c r="K56" i="45"/>
  <c r="I56" i="45"/>
  <c r="G56" i="45"/>
  <c r="M55" i="45"/>
  <c r="K55" i="45"/>
  <c r="I55" i="45"/>
  <c r="G55" i="45"/>
  <c r="M54" i="45"/>
  <c r="K54" i="45"/>
  <c r="I54" i="45"/>
  <c r="G54" i="45"/>
  <c r="M53" i="45"/>
  <c r="K53" i="45"/>
  <c r="I53" i="45"/>
  <c r="G53" i="45"/>
  <c r="M52" i="45"/>
  <c r="K52" i="45"/>
  <c r="I52" i="45"/>
  <c r="G52" i="45"/>
  <c r="M51" i="45"/>
  <c r="K51" i="45"/>
  <c r="I51" i="45"/>
  <c r="G51" i="45"/>
  <c r="M50" i="45"/>
  <c r="K50" i="45"/>
  <c r="I50" i="45"/>
  <c r="G50" i="45"/>
  <c r="M49" i="45"/>
  <c r="K49" i="45"/>
  <c r="I49" i="45"/>
  <c r="G49" i="45"/>
  <c r="M48" i="45"/>
  <c r="K48" i="45"/>
  <c r="I48" i="45"/>
  <c r="G48" i="45"/>
  <c r="M47" i="45"/>
  <c r="K47" i="45"/>
  <c r="I47" i="45"/>
  <c r="G47" i="45"/>
  <c r="M46" i="45"/>
  <c r="K46" i="45"/>
  <c r="I46" i="45"/>
  <c r="G46" i="45"/>
  <c r="M45" i="45"/>
  <c r="K45" i="45"/>
  <c r="I45" i="45"/>
  <c r="G45" i="45"/>
  <c r="M43" i="45"/>
  <c r="K43" i="45"/>
  <c r="I43" i="45"/>
  <c r="G43" i="45"/>
  <c r="M42" i="45"/>
  <c r="K42" i="45"/>
  <c r="I42" i="45"/>
  <c r="G42" i="45"/>
  <c r="Q41" i="45"/>
  <c r="M41" i="45"/>
  <c r="K41" i="45"/>
  <c r="I41" i="45"/>
  <c r="G41" i="45"/>
  <c r="Q40" i="45"/>
  <c r="M40" i="45"/>
  <c r="K40" i="45"/>
  <c r="I40" i="45"/>
  <c r="G40" i="45"/>
  <c r="Q36" i="45"/>
  <c r="M36" i="45"/>
  <c r="K36" i="45"/>
  <c r="I36" i="45"/>
  <c r="G36" i="45"/>
  <c r="Q35" i="45"/>
  <c r="M35" i="45"/>
  <c r="K35" i="45"/>
  <c r="I35" i="45"/>
  <c r="G35" i="45"/>
  <c r="Q34" i="45"/>
  <c r="M34" i="45"/>
  <c r="K34" i="45"/>
  <c r="I34" i="45"/>
  <c r="G34" i="45"/>
  <c r="Q33" i="45"/>
  <c r="M33" i="45"/>
  <c r="K33" i="45"/>
  <c r="I33" i="45"/>
  <c r="G33" i="45"/>
  <c r="Q32" i="45"/>
  <c r="M32" i="45"/>
  <c r="K32" i="45"/>
  <c r="I32" i="45"/>
  <c r="G32" i="45"/>
  <c r="Q31" i="45"/>
  <c r="M31" i="45"/>
  <c r="K31" i="45"/>
  <c r="I31" i="45"/>
  <c r="G31" i="45"/>
  <c r="Q30" i="45"/>
  <c r="M30" i="45"/>
  <c r="K30" i="45"/>
  <c r="I30" i="45"/>
  <c r="G30" i="45"/>
  <c r="Q29" i="45"/>
  <c r="M29" i="45"/>
  <c r="K29" i="45"/>
  <c r="I29" i="45"/>
  <c r="G29" i="45"/>
  <c r="Q28" i="45"/>
  <c r="M28" i="45"/>
  <c r="K28" i="45"/>
  <c r="I28" i="45"/>
  <c r="G28" i="45"/>
  <c r="Q27" i="45"/>
  <c r="M27" i="45"/>
  <c r="K27" i="45"/>
  <c r="I27" i="45"/>
  <c r="G27" i="45"/>
  <c r="Q26" i="45"/>
  <c r="M26" i="45"/>
  <c r="K26" i="45"/>
  <c r="I26" i="45"/>
  <c r="G26" i="45"/>
  <c r="Q25" i="45"/>
  <c r="M25" i="45"/>
  <c r="K25" i="45"/>
  <c r="I25" i="45"/>
  <c r="G25" i="45"/>
  <c r="Q24" i="45"/>
  <c r="M24" i="45"/>
  <c r="K24" i="45"/>
  <c r="I24" i="45"/>
  <c r="G24" i="45"/>
  <c r="Q23" i="45"/>
  <c r="M23" i="45"/>
  <c r="K23" i="45"/>
  <c r="I23" i="45"/>
  <c r="G23" i="45"/>
  <c r="Q22" i="45"/>
  <c r="M22" i="45"/>
  <c r="K22" i="45"/>
  <c r="I22" i="45"/>
  <c r="Q21" i="45"/>
  <c r="M21" i="45"/>
  <c r="K21" i="45"/>
  <c r="I21" i="45"/>
  <c r="G21" i="45"/>
  <c r="Q19" i="45"/>
  <c r="M19" i="45"/>
  <c r="K19" i="45"/>
  <c r="I19" i="45"/>
  <c r="G19" i="45"/>
  <c r="Q18" i="45"/>
  <c r="M18" i="45"/>
  <c r="K18" i="45"/>
  <c r="I18" i="45"/>
  <c r="G18" i="45"/>
  <c r="Q17" i="45"/>
  <c r="M17" i="45"/>
  <c r="K17" i="45"/>
  <c r="I17" i="45"/>
  <c r="G17" i="45"/>
  <c r="Q16" i="45"/>
  <c r="M16" i="45"/>
  <c r="K16" i="45"/>
  <c r="I16" i="45"/>
  <c r="G16" i="45"/>
  <c r="Q15" i="45"/>
  <c r="M15" i="45"/>
  <c r="K15" i="45"/>
  <c r="I15" i="45"/>
  <c r="G15" i="45"/>
  <c r="Q14" i="45"/>
  <c r="M14" i="45"/>
  <c r="K14" i="45"/>
  <c r="I14" i="45"/>
  <c r="G14" i="45"/>
  <c r="Q13" i="45"/>
  <c r="M13" i="45"/>
  <c r="K13" i="45"/>
  <c r="I13" i="45"/>
  <c r="G13" i="45"/>
  <c r="Q12" i="45"/>
  <c r="M12" i="45"/>
  <c r="K12" i="45"/>
  <c r="I12" i="45"/>
  <c r="G12" i="45"/>
  <c r="I11" i="45"/>
  <c r="G11" i="45"/>
  <c r="Q10" i="45"/>
  <c r="M10" i="45"/>
  <c r="K10" i="45"/>
  <c r="I10" i="45"/>
  <c r="G10" i="45"/>
  <c r="J4" i="45"/>
  <c r="S45" i="45" l="1"/>
  <c r="S13" i="45"/>
  <c r="S17" i="45"/>
  <c r="I44" i="45"/>
  <c r="S41" i="45"/>
  <c r="Q11" i="45"/>
  <c r="G44" i="45"/>
  <c r="G67" i="45" s="1"/>
  <c r="B27" i="7" s="1"/>
  <c r="K11" i="45"/>
  <c r="M11" i="45"/>
  <c r="S35" i="45"/>
  <c r="K44" i="45"/>
  <c r="K67" i="45" s="1"/>
  <c r="D27" i="7" s="1"/>
  <c r="S31" i="45"/>
  <c r="M44" i="45"/>
  <c r="M67" i="45" s="1"/>
  <c r="E27" i="7" s="1"/>
  <c r="S23" i="45"/>
  <c r="S27" i="45"/>
  <c r="S49" i="45"/>
  <c r="S53" i="45"/>
  <c r="S57" i="45"/>
  <c r="S61" i="45"/>
  <c r="S65" i="45"/>
  <c r="K20" i="45"/>
  <c r="K37" i="45" s="1"/>
  <c r="O20" i="45"/>
  <c r="S10" i="45"/>
  <c r="S18" i="45"/>
  <c r="S24" i="45"/>
  <c r="S28" i="45"/>
  <c r="S32" i="45"/>
  <c r="S36" i="45"/>
  <c r="S42" i="45"/>
  <c r="S46" i="45"/>
  <c r="S50" i="45"/>
  <c r="S54" i="45"/>
  <c r="S58" i="45"/>
  <c r="S62" i="45"/>
  <c r="S66" i="45"/>
  <c r="G22" i="45"/>
  <c r="O22" i="45"/>
  <c r="S22" i="45" s="1"/>
  <c r="S14" i="45"/>
  <c r="S11" i="45"/>
  <c r="S15" i="45"/>
  <c r="S19" i="45"/>
  <c r="S25" i="45"/>
  <c r="S29" i="45"/>
  <c r="S33" i="45"/>
  <c r="S43" i="45"/>
  <c r="S47" i="45"/>
  <c r="S51" i="45"/>
  <c r="S55" i="45"/>
  <c r="S59" i="45"/>
  <c r="S63" i="45"/>
  <c r="Q67" i="45"/>
  <c r="G27" i="7" s="1"/>
  <c r="S12" i="45"/>
  <c r="S16" i="45"/>
  <c r="S21" i="45"/>
  <c r="S26" i="45"/>
  <c r="S30" i="45"/>
  <c r="S34" i="45"/>
  <c r="S40" i="45"/>
  <c r="S44" i="45"/>
  <c r="S48" i="45"/>
  <c r="S52" i="45"/>
  <c r="S56" i="45"/>
  <c r="S60" i="45"/>
  <c r="S64" i="45"/>
  <c r="I67" i="45"/>
  <c r="C27" i="7" s="1"/>
  <c r="G20" i="45"/>
  <c r="I20" i="45"/>
  <c r="M20" i="45"/>
  <c r="I37" i="45"/>
  <c r="Q20" i="45"/>
  <c r="Q37" i="45" s="1"/>
  <c r="M37" i="45"/>
  <c r="H22" i="7"/>
  <c r="Q41" i="3"/>
  <c r="Q40" i="3"/>
  <c r="M41" i="3"/>
  <c r="M40" i="3"/>
  <c r="K41" i="3"/>
  <c r="K40" i="3"/>
  <c r="I41" i="3"/>
  <c r="I40" i="3"/>
  <c r="G41" i="3"/>
  <c r="G40" i="3"/>
  <c r="M42" i="3"/>
  <c r="M43" i="3"/>
  <c r="M45" i="3"/>
  <c r="M46" i="3"/>
  <c r="M47" i="3"/>
  <c r="M48" i="3"/>
  <c r="M49" i="3"/>
  <c r="M50" i="3"/>
  <c r="M51" i="3"/>
  <c r="M52" i="3"/>
  <c r="M53" i="3"/>
  <c r="M54" i="3"/>
  <c r="M55" i="3"/>
  <c r="M56" i="3"/>
  <c r="M57" i="3"/>
  <c r="M58" i="3"/>
  <c r="M59" i="3"/>
  <c r="M60" i="3"/>
  <c r="M61" i="3"/>
  <c r="M62" i="3"/>
  <c r="M63" i="3"/>
  <c r="M64" i="3"/>
  <c r="M65" i="3"/>
  <c r="M66" i="3"/>
  <c r="M44" i="3"/>
  <c r="K42" i="3"/>
  <c r="K43" i="3"/>
  <c r="K45" i="3"/>
  <c r="K46" i="3"/>
  <c r="K47" i="3"/>
  <c r="K48" i="3"/>
  <c r="K49" i="3"/>
  <c r="K50" i="3"/>
  <c r="K51" i="3"/>
  <c r="K52" i="3"/>
  <c r="K53" i="3"/>
  <c r="K54" i="3"/>
  <c r="K55" i="3"/>
  <c r="K56" i="3"/>
  <c r="K57" i="3"/>
  <c r="K58" i="3"/>
  <c r="K59" i="3"/>
  <c r="K60" i="3"/>
  <c r="K61" i="3"/>
  <c r="K62" i="3"/>
  <c r="K63" i="3"/>
  <c r="K64" i="3"/>
  <c r="K65" i="3"/>
  <c r="K66" i="3"/>
  <c r="K44" i="3"/>
  <c r="I42" i="3"/>
  <c r="I43" i="3"/>
  <c r="I45" i="3"/>
  <c r="I46" i="3"/>
  <c r="I47" i="3"/>
  <c r="I48" i="3"/>
  <c r="I49" i="3"/>
  <c r="I50" i="3"/>
  <c r="I51" i="3"/>
  <c r="I52" i="3"/>
  <c r="I53" i="3"/>
  <c r="I54" i="3"/>
  <c r="I55" i="3"/>
  <c r="I56" i="3"/>
  <c r="I57" i="3"/>
  <c r="I58" i="3"/>
  <c r="I59" i="3"/>
  <c r="I60" i="3"/>
  <c r="I61" i="3"/>
  <c r="I62" i="3"/>
  <c r="I63" i="3"/>
  <c r="I64" i="3"/>
  <c r="I65" i="3"/>
  <c r="I66" i="3"/>
  <c r="I44" i="3"/>
  <c r="G42" i="3"/>
  <c r="G43" i="3"/>
  <c r="G45" i="3"/>
  <c r="G46" i="3"/>
  <c r="G47" i="3"/>
  <c r="G48" i="3"/>
  <c r="G49" i="3"/>
  <c r="G50" i="3"/>
  <c r="G51" i="3"/>
  <c r="G52" i="3"/>
  <c r="G53" i="3"/>
  <c r="G54" i="3"/>
  <c r="G55" i="3"/>
  <c r="G56" i="3"/>
  <c r="G57" i="3"/>
  <c r="G58" i="3"/>
  <c r="G59" i="3"/>
  <c r="G60" i="3"/>
  <c r="G61" i="3"/>
  <c r="G62" i="3"/>
  <c r="G63" i="3"/>
  <c r="G64" i="3"/>
  <c r="G65" i="3"/>
  <c r="G66" i="3"/>
  <c r="G44" i="3"/>
  <c r="K69" i="45" l="1"/>
  <c r="D9" i="7" s="1"/>
  <c r="G37" i="45"/>
  <c r="O37" i="45"/>
  <c r="O69" i="45" s="1"/>
  <c r="F9" i="7" s="1"/>
  <c r="F17" i="7" s="1"/>
  <c r="I69" i="45"/>
  <c r="C9" i="7" s="1"/>
  <c r="G69" i="45"/>
  <c r="B9" i="7" s="1"/>
  <c r="S67" i="45"/>
  <c r="Q69" i="45"/>
  <c r="G9" i="7" s="1"/>
  <c r="S20" i="45"/>
  <c r="S37" i="45" s="1"/>
  <c r="S41" i="3"/>
  <c r="S40" i="3"/>
  <c r="M69" i="45"/>
  <c r="E9" i="7" s="1"/>
  <c r="Q36" i="3"/>
  <c r="M36" i="3"/>
  <c r="K36" i="3"/>
  <c r="I36" i="3"/>
  <c r="G36" i="3"/>
  <c r="Q35" i="3"/>
  <c r="M35" i="3"/>
  <c r="K35" i="3"/>
  <c r="I35" i="3"/>
  <c r="G35" i="3"/>
  <c r="Q34" i="3"/>
  <c r="M34" i="3"/>
  <c r="K34" i="3"/>
  <c r="I34" i="3"/>
  <c r="G34" i="3"/>
  <c r="Q33" i="3"/>
  <c r="M33" i="3"/>
  <c r="K33" i="3"/>
  <c r="I33" i="3"/>
  <c r="G33" i="3"/>
  <c r="Q32" i="3"/>
  <c r="M32" i="3"/>
  <c r="K32" i="3"/>
  <c r="I32" i="3"/>
  <c r="G32" i="3"/>
  <c r="Q31" i="3"/>
  <c r="M31" i="3"/>
  <c r="K31" i="3"/>
  <c r="I31" i="3"/>
  <c r="G31" i="3"/>
  <c r="Q30" i="3"/>
  <c r="M30" i="3"/>
  <c r="K30" i="3"/>
  <c r="I30" i="3"/>
  <c r="G30" i="3"/>
  <c r="Q29" i="3"/>
  <c r="M29" i="3"/>
  <c r="K29" i="3"/>
  <c r="I29" i="3"/>
  <c r="G29" i="3"/>
  <c r="Q28" i="3"/>
  <c r="M28" i="3"/>
  <c r="K28" i="3"/>
  <c r="I28" i="3"/>
  <c r="G28" i="3"/>
  <c r="Q27" i="3"/>
  <c r="M27" i="3"/>
  <c r="K27" i="3"/>
  <c r="I27" i="3"/>
  <c r="G27" i="3"/>
  <c r="Q26" i="3"/>
  <c r="M26" i="3"/>
  <c r="K26" i="3"/>
  <c r="I26" i="3"/>
  <c r="G26" i="3"/>
  <c r="Q25" i="3"/>
  <c r="M25" i="3"/>
  <c r="K25" i="3"/>
  <c r="I25" i="3"/>
  <c r="G25" i="3"/>
  <c r="Q24" i="3"/>
  <c r="M24" i="3"/>
  <c r="K24" i="3"/>
  <c r="I24" i="3"/>
  <c r="G24" i="3"/>
  <c r="Q23" i="3"/>
  <c r="M23" i="3"/>
  <c r="K23" i="3"/>
  <c r="I23" i="3"/>
  <c r="G23" i="3"/>
  <c r="Q22" i="3"/>
  <c r="M22" i="3"/>
  <c r="K22" i="3"/>
  <c r="I22" i="3"/>
  <c r="G22" i="3"/>
  <c r="Q21" i="3"/>
  <c r="M21" i="3"/>
  <c r="K21" i="3"/>
  <c r="I21" i="3"/>
  <c r="G21" i="3"/>
  <c r="Q20" i="3"/>
  <c r="M20" i="3"/>
  <c r="K20" i="3"/>
  <c r="I20" i="3"/>
  <c r="G20" i="3"/>
  <c r="Q19" i="3"/>
  <c r="M19" i="3"/>
  <c r="K19" i="3"/>
  <c r="I19" i="3"/>
  <c r="G19" i="3"/>
  <c r="Q18" i="3"/>
  <c r="M18" i="3"/>
  <c r="K18" i="3"/>
  <c r="I18" i="3"/>
  <c r="G18" i="3"/>
  <c r="Q17" i="3"/>
  <c r="M17" i="3"/>
  <c r="K17" i="3"/>
  <c r="I17" i="3"/>
  <c r="G17" i="3"/>
  <c r="Q16" i="3"/>
  <c r="M16" i="3"/>
  <c r="K16" i="3"/>
  <c r="I16" i="3"/>
  <c r="G16" i="3"/>
  <c r="Q15" i="3"/>
  <c r="M15" i="3"/>
  <c r="K15" i="3"/>
  <c r="I15" i="3"/>
  <c r="G15" i="3"/>
  <c r="Q14" i="3"/>
  <c r="M14" i="3"/>
  <c r="K14" i="3"/>
  <c r="I14" i="3"/>
  <c r="G14" i="3"/>
  <c r="Q13" i="3"/>
  <c r="M13" i="3"/>
  <c r="K13" i="3"/>
  <c r="I13" i="3"/>
  <c r="G13" i="3"/>
  <c r="Q12" i="3"/>
  <c r="M12" i="3"/>
  <c r="K12" i="3"/>
  <c r="I12" i="3"/>
  <c r="G12" i="3"/>
  <c r="R11" i="3"/>
  <c r="Q11" i="3"/>
  <c r="M11" i="3"/>
  <c r="K11" i="3"/>
  <c r="I11" i="3"/>
  <c r="G11" i="3"/>
  <c r="R10" i="3"/>
  <c r="Q10" i="3"/>
  <c r="M10" i="3"/>
  <c r="K10" i="3"/>
  <c r="I10" i="3"/>
  <c r="G10" i="3"/>
  <c r="R41" i="3"/>
  <c r="R40" i="3"/>
  <c r="C30" i="6"/>
  <c r="E30" i="6" s="1"/>
  <c r="C29" i="6"/>
  <c r="E29" i="6" s="1"/>
  <c r="C28" i="6"/>
  <c r="E28" i="6" s="1"/>
  <c r="C27" i="6"/>
  <c r="J18" i="6"/>
  <c r="M32" i="6"/>
  <c r="E32" i="6"/>
  <c r="C31" i="6"/>
  <c r="E31" i="6" s="1"/>
  <c r="C25" i="6"/>
  <c r="E25" i="6" s="1"/>
  <c r="M24" i="6"/>
  <c r="E23" i="6"/>
  <c r="S69" i="45" l="1"/>
  <c r="S11" i="3"/>
  <c r="S13" i="3"/>
  <c r="S17" i="3"/>
  <c r="S21" i="3"/>
  <c r="S25" i="3"/>
  <c r="S29" i="3"/>
  <c r="S33" i="3"/>
  <c r="S15" i="3"/>
  <c r="S19" i="3"/>
  <c r="S23" i="3"/>
  <c r="S27" i="3"/>
  <c r="S31" i="3"/>
  <c r="S35" i="3"/>
  <c r="S10" i="3"/>
  <c r="S12" i="3"/>
  <c r="S14" i="3"/>
  <c r="S16" i="3"/>
  <c r="S18" i="3"/>
  <c r="S20" i="3"/>
  <c r="S22" i="3"/>
  <c r="S24" i="3"/>
  <c r="S26" i="3"/>
  <c r="S28" i="3"/>
  <c r="S30" i="3"/>
  <c r="S32" i="3"/>
  <c r="S34" i="3"/>
  <c r="S36" i="3"/>
  <c r="G37" i="3"/>
  <c r="I37" i="3"/>
  <c r="K37" i="3"/>
  <c r="M37" i="3"/>
  <c r="Q37" i="3"/>
  <c r="C33" i="6"/>
  <c r="M29" i="6"/>
  <c r="E27" i="6"/>
  <c r="E33" i="6" s="1"/>
  <c r="M20" i="6"/>
  <c r="J23" i="6"/>
  <c r="J25" i="6" l="1"/>
  <c r="B32" i="5"/>
  <c r="B34" i="5" s="1"/>
  <c r="D18" i="7" s="1"/>
  <c r="S37" i="3"/>
  <c r="M28" i="6"/>
  <c r="J27" i="6"/>
  <c r="M23" i="6"/>
  <c r="M31" i="6"/>
  <c r="M30" i="6"/>
  <c r="M27" i="6" l="1"/>
  <c r="M25" i="6"/>
  <c r="L33" i="6"/>
  <c r="L35" i="6" s="1"/>
  <c r="J33" i="6"/>
  <c r="J35" i="6" s="1"/>
  <c r="K33" i="6"/>
  <c r="K35" i="6" s="1"/>
  <c r="I33" i="6"/>
  <c r="I35" i="6" l="1"/>
  <c r="M33" i="6"/>
  <c r="S44" i="3" l="1"/>
  <c r="S43" i="3"/>
  <c r="K43" i="44"/>
  <c r="K44" i="44"/>
  <c r="K45" i="44"/>
  <c r="K46" i="44"/>
  <c r="K20" i="44"/>
  <c r="K21" i="44"/>
  <c r="K22" i="44"/>
  <c r="K23" i="44"/>
  <c r="K24" i="44"/>
  <c r="K25" i="44"/>
  <c r="K26" i="44"/>
  <c r="K27" i="44"/>
  <c r="K28" i="44"/>
  <c r="K12" i="44"/>
  <c r="K13" i="44"/>
  <c r="K11" i="44"/>
  <c r="K42" i="44" l="1"/>
  <c r="G4" i="7"/>
  <c r="H20" i="7" l="1"/>
  <c r="S66" i="3" l="1"/>
  <c r="S65" i="3"/>
  <c r="S64" i="3"/>
  <c r="S63" i="3"/>
  <c r="S62" i="3"/>
  <c r="S61" i="3"/>
  <c r="S60" i="3"/>
  <c r="S59" i="3"/>
  <c r="S58" i="3"/>
  <c r="S57" i="3"/>
  <c r="S56" i="3"/>
  <c r="S55" i="3"/>
  <c r="S54" i="3"/>
  <c r="S53" i="3"/>
  <c r="S52" i="3"/>
  <c r="S51" i="3"/>
  <c r="S50" i="3"/>
  <c r="S49" i="3"/>
  <c r="S48" i="3"/>
  <c r="S47" i="3"/>
  <c r="S46" i="3"/>
  <c r="S45" i="3"/>
  <c r="S42" i="3"/>
  <c r="J4" i="22" l="1"/>
  <c r="D4" i="33"/>
  <c r="D4" i="22"/>
  <c r="J4" i="35"/>
  <c r="D4" i="35"/>
  <c r="J4" i="33" l="1"/>
  <c r="J4" i="28"/>
  <c r="D4" i="28"/>
  <c r="J4" i="24"/>
  <c r="D4" i="24"/>
  <c r="J4" i="20"/>
  <c r="D4" i="20"/>
  <c r="J4" i="18"/>
  <c r="D4" i="18"/>
  <c r="J4" i="14"/>
  <c r="D4" i="14"/>
  <c r="J4" i="12"/>
  <c r="D4" i="12"/>
  <c r="J4" i="3"/>
  <c r="J4" i="6"/>
  <c r="D4" i="6"/>
  <c r="G4" i="5"/>
  <c r="B4" i="5"/>
  <c r="B4" i="7"/>
  <c r="J4" i="2"/>
  <c r="D4" i="2"/>
  <c r="Q67" i="3" l="1"/>
  <c r="Q69" i="3" l="1"/>
  <c r="G8" i="7" s="1"/>
  <c r="G17" i="7" s="1"/>
  <c r="G26" i="7"/>
  <c r="G35" i="7" s="1"/>
  <c r="G37" i="7" s="1"/>
  <c r="H10" i="7"/>
  <c r="H11" i="7" l="1"/>
  <c r="H12" i="7"/>
  <c r="H9" i="7"/>
  <c r="H15" i="7"/>
  <c r="H14" i="7"/>
  <c r="D34" i="5"/>
  <c r="M67" i="3"/>
  <c r="K67" i="3"/>
  <c r="G67" i="3"/>
  <c r="I67" i="3"/>
  <c r="K69" i="3" l="1"/>
  <c r="D8" i="7" s="1"/>
  <c r="D17" i="7" s="1"/>
  <c r="D26" i="7"/>
  <c r="D35" i="7" s="1"/>
  <c r="D37" i="7" s="1"/>
  <c r="I69" i="3"/>
  <c r="C8" i="7" s="1"/>
  <c r="C17" i="7" s="1"/>
  <c r="C26" i="7"/>
  <c r="C35" i="7" s="1"/>
  <c r="C37" i="7" s="1"/>
  <c r="M69" i="3"/>
  <c r="E8" i="7" s="1"/>
  <c r="E17" i="7" s="1"/>
  <c r="E26" i="7"/>
  <c r="E35" i="7" s="1"/>
  <c r="E37" i="7" s="1"/>
  <c r="G69" i="3"/>
  <c r="B8" i="7" s="1"/>
  <c r="B17" i="7" s="1"/>
  <c r="B26" i="7"/>
  <c r="B35" i="7" s="1"/>
  <c r="B37" i="7" s="1"/>
  <c r="H13" i="7"/>
  <c r="H16" i="7"/>
  <c r="S67" i="3"/>
  <c r="S69" i="3" s="1"/>
  <c r="H8" i="7" l="1"/>
  <c r="H1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Smith</author>
  </authors>
  <commentList>
    <comment ref="A20" authorId="0" shapeId="0" xr:uid="{00000000-0006-0000-0700-000001000000}">
      <text>
        <r>
          <rPr>
            <b/>
            <sz val="9"/>
            <color indexed="81"/>
            <rFont val="Tahoma"/>
            <family val="2"/>
          </rPr>
          <t>Melissa Smith:</t>
        </r>
        <r>
          <rPr>
            <sz val="9"/>
            <color indexed="81"/>
            <rFont val="Tahoma"/>
            <family val="2"/>
          </rPr>
          <t xml:space="preserve">
Pull all award amounts from DCF Contract chart - enter in WHITE cells
</t>
        </r>
      </text>
    </comment>
  </commentList>
</comments>
</file>

<file path=xl/sharedStrings.xml><?xml version="1.0" encoding="utf-8"?>
<sst xmlns="http://schemas.openxmlformats.org/spreadsheetml/2006/main" count="1421" uniqueCount="566">
  <si>
    <t>DCF Office of Domestic Violence (ODV)</t>
  </si>
  <si>
    <t>Directions on Completing the Cost Allocation Plan and Methodology</t>
  </si>
  <si>
    <t>Additional documents to include with your agency's DVS budget</t>
  </si>
  <si>
    <t>Provider Name:</t>
  </si>
  <si>
    <t>Contract #:</t>
  </si>
  <si>
    <t>Description</t>
  </si>
  <si>
    <t xml:space="preserve">Total </t>
  </si>
  <si>
    <t>In Kind Match Budget</t>
  </si>
  <si>
    <t>Match Funding Source   (i.e. state, local, county or private ONLY)</t>
  </si>
  <si>
    <t>DVTF In Kind Match Amount</t>
  </si>
  <si>
    <t>FVPSA In Kind Match Amount</t>
  </si>
  <si>
    <t>Cash Match Budget</t>
  </si>
  <si>
    <t>DVTF Cash Match Amount</t>
  </si>
  <si>
    <t>FVPSA Cash Match Amount</t>
  </si>
  <si>
    <t>Total  Match Expenditures</t>
  </si>
  <si>
    <t xml:space="preserve">In Kind match amounts are included in Total Agency Budget Summary page.  </t>
  </si>
  <si>
    <t>In Kind Match Narrative Justification</t>
  </si>
  <si>
    <t>Attach your  in kind match justification description on a separate page.</t>
  </si>
  <si>
    <t xml:space="preserve">Outline Allocation Methodology </t>
  </si>
  <si>
    <t>Cost allocated to more than one grant shall be supported by a justifiable narrative describing the basis and resulting calculation.</t>
  </si>
  <si>
    <t>Approved by:</t>
  </si>
  <si>
    <t>Match</t>
  </si>
  <si>
    <t>MATCH REQUIRED</t>
  </si>
  <si>
    <t>DCF ODV AWARD</t>
  </si>
  <si>
    <t>DIRECT WAGES/ SALARIES TOTAL</t>
  </si>
  <si>
    <t xml:space="preserve">Direct Wages / Salaries </t>
  </si>
  <si>
    <t>%</t>
  </si>
  <si>
    <t>Amount</t>
  </si>
  <si>
    <t>Percentage</t>
  </si>
  <si>
    <t xml:space="preserve">Example: Advocate </t>
  </si>
  <si>
    <t>Example CEO</t>
  </si>
  <si>
    <t>Total Direct</t>
  </si>
  <si>
    <t>Total Indirect</t>
  </si>
  <si>
    <t>Wages/Salaries Narrative Justification</t>
  </si>
  <si>
    <t>Total DCF ODV Direct Costs</t>
  </si>
  <si>
    <t>CERTIFICATION OF COST ALLOCATION PLAN (CAP) AND METHODOLOGY</t>
  </si>
  <si>
    <t>This is to certify that I have reviewed the cost allocation plan submitted and to the best of my knowledge and belief:</t>
  </si>
  <si>
    <t>1.      All costs included in this CAP and budget to establish cost allocations are allowable costs in accordance with the requirements of the OMB Uniform Guidance- Super Circular 2 CFR 200, and the federal and state awards to which they apply.  Unallowable costs have been adjusted for in allocating costs as indicated in the cost allocation plan.</t>
  </si>
  <si>
    <t>2.      All costs included in this CAP budget  are properly allocable to federal or state awards on the basis of a beneficial or causal relationship between the expenses incurred and the awards to which they are allocated in accordance with applicable requirements.</t>
  </si>
  <si>
    <t>3.      Further, the same costs that have been treated as indirect costs have not been claimed as direct costs.   Similar types of costs have been accounted for consistently.</t>
  </si>
  <si>
    <t xml:space="preserve">Organization Name: </t>
  </si>
  <si>
    <t xml:space="preserve">Date: </t>
  </si>
  <si>
    <t>TANF</t>
  </si>
  <si>
    <t>FVPSA</t>
  </si>
  <si>
    <t>CPI</t>
  </si>
  <si>
    <t>TOTAL DCF ODV Contract</t>
  </si>
  <si>
    <r>
      <t xml:space="preserve">Position Title </t>
    </r>
    <r>
      <rPr>
        <sz val="8"/>
        <rFont val="Arial"/>
        <family val="2"/>
      </rPr>
      <t>(Position Title should be consistent on all grants)</t>
    </r>
  </si>
  <si>
    <t>Lodging</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</si>
  <si>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</si>
  <si>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</si>
  <si>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</si>
  <si>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</si>
  <si>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</si>
  <si>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</si>
  <si>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</si>
  <si>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Breakfast $6.00    Travel before 6:00 a.m. to after 8:00 a.m</t>
  </si>
  <si>
    <t>Lunch $11.00        Travel before 12:00 noon to after 2:00 p.m.</t>
  </si>
  <si>
    <t>Dinner $19.00       Travel before 6:00 p.m. to after 8:00 p.m.</t>
  </si>
  <si>
    <t>The Project Coordinator and the Outreach Specialist will travel to (location) to attend a DV Training Conference</t>
  </si>
  <si>
    <t>The Project Coordinator will make an estimated 25 trips to local outreach sites to provide participant assistance.</t>
  </si>
  <si>
    <r>
      <rPr>
        <b/>
        <sz val="12"/>
        <rFont val="Arial"/>
        <family val="2"/>
      </rPr>
      <t>Subsistence meal rates are as follows:</t>
    </r>
    <r>
      <rPr>
        <sz val="12"/>
        <rFont val="Arial"/>
        <family val="2"/>
      </rPr>
      <t xml:space="preserve"> $36 daily allowance ($6 Breakfast, $11 Lunch, $19 Dinner)</t>
    </r>
  </si>
  <si>
    <t>Hotel rates shall not exceed $175.00.  Amounts above this threshold will require a reasonable justification in writing for approval by your contract manager</t>
  </si>
  <si>
    <r>
      <rPr>
        <b/>
        <sz val="12"/>
        <rFont val="Arial"/>
        <family val="2"/>
      </rPr>
      <t>Rental Car Allowance</t>
    </r>
    <r>
      <rPr>
        <sz val="12"/>
        <rFont val="Arial"/>
        <family val="2"/>
      </rPr>
      <t xml:space="preserve">: </t>
    </r>
  </si>
  <si>
    <t>Child Protection Investigation</t>
  </si>
  <si>
    <t>SECTION A: ACCOUNTING SYSTEM</t>
  </si>
  <si>
    <t>1. Which of the following best describes the agency's accounting system?</t>
  </si>
  <si>
    <t>MANUAL</t>
  </si>
  <si>
    <t>AUTOMATED</t>
  </si>
  <si>
    <t>COMBINATION</t>
  </si>
  <si>
    <t>2. Is the organization's financial management performed in-house (by employed staff) or outsourced with contracted individuals?</t>
  </si>
  <si>
    <t>IN-HOUSE</t>
  </si>
  <si>
    <t>OUTSOURCED/CONTRACTED</t>
  </si>
  <si>
    <t>3. Does the organization have sufficient internal controls in place to establish proper segregation of duties?</t>
  </si>
  <si>
    <t>YES</t>
  </si>
  <si>
    <t>NO</t>
  </si>
  <si>
    <t>4. Does the organization have a current and approved indirect cost rate?</t>
  </si>
  <si>
    <t>5. Does the accounting/financial system include controls to prevent incurring obligations in excess of:</t>
  </si>
  <si>
    <t>a. Total funds available for a grant?</t>
  </si>
  <si>
    <t>b. Total funds available for a budget cost category (e.g. personnel, fringe, etc.)</t>
  </si>
  <si>
    <t>6. Does the accounting system identify the receipt and expenditure of funds separately for each grant or contract?</t>
  </si>
  <si>
    <t>7. Does the accounting system provide for monthly reconciling of funds?</t>
  </si>
  <si>
    <t>8. Does the accounting system provide for the recording of cost sharing/matching for each project, and ensure that documentation is available to support recorded cost sharing/matching?</t>
  </si>
  <si>
    <t>9. Are the individuals responsible for administering grant funds familiar with the current regulations and guidelines on administration, cost principles and audit requirements for federal grants (including 2 C.F.R. 200)?</t>
  </si>
  <si>
    <t>SECTION B: TIME &amp; EFFORT REPORTING</t>
  </si>
  <si>
    <t>1. Do the payroll distribution records maintained for each funded employee include grant by account/project codes?</t>
  </si>
  <si>
    <t>2. Are monthly records maintained for each funded employee to reasonably reflect his/her TOTAL time per reporting period (100%)?</t>
  </si>
  <si>
    <t>3. Are monthly records maintained for each funded employee to account for his/her TOTAL work activities per reporting period (100%)?</t>
  </si>
  <si>
    <t>4. Do the payroll distribution records reflect the total activities for which the employee is compensated across all grant-related and non-grant related activities?</t>
  </si>
  <si>
    <t>5. Does the system support the distribution of salary across multiple activities or cost objectives (for example, effort spent on multiple federal awards, spent on general/administrative activities, vacation, sick leave, leave without pay, etc.)?</t>
  </si>
  <si>
    <t>6. Are time and effort or activity reports completed monthly for each funded employee and validated by at least one supervisor through signature?</t>
  </si>
  <si>
    <t>SECTION C: HISTORY OF PERFORMANCE</t>
  </si>
  <si>
    <t>1. Has the organization ever had a federal award suspended or terminated for non-compliance?</t>
  </si>
  <si>
    <t>NOT SURE</t>
  </si>
  <si>
    <t>SECTION D: FINANCIAL STATEMENTS</t>
  </si>
  <si>
    <t>1. Did the organization have a financial statement audit in its most recent fiscal year?</t>
  </si>
  <si>
    <t>2. If the organization had an audit in its most recent fiscal year, was the auditor's opinion unqualified?</t>
  </si>
  <si>
    <t>SECTION E: CERTIFICATION</t>
  </si>
  <si>
    <t>I certify that the above information is complete and correct to the best of my knowledge. (The individual certifying this form should be familiar with the organization's management and financial systems.)</t>
  </si>
  <si>
    <t>Date:</t>
  </si>
  <si>
    <t>Signature:</t>
  </si>
  <si>
    <t>Enter the Provider Name and Contract Number that you are reporting for on this tab, before moving forward.</t>
  </si>
  <si>
    <t>ARP</t>
  </si>
  <si>
    <t>TANF Costs</t>
  </si>
  <si>
    <t>FVPSA Costs</t>
  </si>
  <si>
    <t>CPI Costs</t>
  </si>
  <si>
    <t>ARP Funds</t>
  </si>
  <si>
    <t>Printer/Copier leases</t>
  </si>
  <si>
    <t>Accounting/Auditing Services</t>
  </si>
  <si>
    <t>Click here to return to DCF-ODV Budget Summary Page</t>
  </si>
  <si>
    <t>Note the documents that must be submitted when the budget workbook has been completed and ready to return to the Department.</t>
  </si>
  <si>
    <t>Special Notations for Travel Expenses</t>
  </si>
  <si>
    <t>Read all instructions on the Cost Allocation Instructions tab.</t>
  </si>
  <si>
    <t>Complete the Cost Allocation plan procedures tab.</t>
  </si>
  <si>
    <t>Computer purchases</t>
  </si>
  <si>
    <t>Printer purchases</t>
  </si>
  <si>
    <t>Insert your agency's cost allocation plan procedures and methodology below.   Provide a description of the categories of costs as outlined in the tabs of this worksheet.  Provide a statement of de minimus election or description of methodology for allocation of indirect costs (note that % of revenue is not the preferred method). Provide a detailed description of any category of expense (excluding Staffing and Indirect) that comprise 15% or more of the total budget for that program.  Details must include how other funding sources outside of DCF-ODV will be utilized and kept seperate.</t>
  </si>
  <si>
    <t>*   Please read the certification of cost allocation plan carefully.</t>
  </si>
  <si>
    <t>Tab 1 - Cost Allocation Instructions</t>
  </si>
  <si>
    <t>Complete the In-Kind and Match Narrative tab with details on funds outlined in the chart.</t>
  </si>
  <si>
    <t>Tab 2 - Cost Allocation Plan Procedures</t>
  </si>
  <si>
    <t>Tab 3 - Certification - Cost Allocation</t>
  </si>
  <si>
    <t>Tab 4 - Fiscal Risk Assessment</t>
  </si>
  <si>
    <t xml:space="preserve">Enter the Direct Travel expense by position or expense type (i.e. lodging, mileage, per diem). </t>
  </si>
  <si>
    <t>Enter the % allocation of the direct expenses to the grant.</t>
  </si>
  <si>
    <t>Water Cooler</t>
  </si>
  <si>
    <t>Outsourced Security Guards</t>
  </si>
  <si>
    <t>Computer Network Maintenance/Support</t>
  </si>
  <si>
    <t>Professional Advancement Training for Staff and Management</t>
  </si>
  <si>
    <t>Translation Services</t>
  </si>
  <si>
    <t>Approved Date:</t>
  </si>
  <si>
    <t>Example: Liability</t>
  </si>
  <si>
    <t>Example: Shelter Vehicle</t>
  </si>
  <si>
    <t>Example: Rental Assistance</t>
  </si>
  <si>
    <t xml:space="preserve">Example: Food  </t>
  </si>
  <si>
    <t xml:space="preserve">Family Violence Prevention and Services Act </t>
  </si>
  <si>
    <t>Temporary Assistance for Needy Families</t>
  </si>
  <si>
    <t>CFO</t>
  </si>
  <si>
    <t>Office Manager</t>
  </si>
  <si>
    <t>Position Title</t>
  </si>
  <si>
    <t>Position 1</t>
  </si>
  <si>
    <t>Position 2</t>
  </si>
  <si>
    <t>Position 3</t>
  </si>
  <si>
    <t>Position 4</t>
  </si>
  <si>
    <t>Position 5</t>
  </si>
  <si>
    <t>Agency</t>
  </si>
  <si>
    <t>Effective Date:</t>
  </si>
  <si>
    <t>Indicate percentages each position is BUDGETED for each fund source</t>
  </si>
  <si>
    <t>Indirect</t>
  </si>
  <si>
    <t>List Allocation Basis For Each Allocated Position</t>
  </si>
  <si>
    <t>President &amp; CEO</t>
  </si>
  <si>
    <t>List of Positions to be funded with DVS award (Vacant and Filled)</t>
  </si>
  <si>
    <t>Note - List ONLY DCF funded positions</t>
  </si>
  <si>
    <t>SAMPLE: Position 1</t>
  </si>
  <si>
    <t>No</t>
  </si>
  <si>
    <t>(7/1/24 - 10/31/24)</t>
  </si>
  <si>
    <t>Timeframe when allocations need adjusted</t>
  </si>
  <si>
    <t>(7/1/24 - 6/30/25)</t>
  </si>
  <si>
    <t>Non DCF %</t>
  </si>
  <si>
    <t>TOTAL WAGES/ SALARIES</t>
  </si>
  <si>
    <t>This tab does NOT link to anything</t>
  </si>
  <si>
    <t>FY 2024-2025 Workbook Instructions</t>
  </si>
  <si>
    <t>FY 2024-2025 Center Cost Allocation Plan and Methodology Instructions</t>
  </si>
  <si>
    <t>FY 2024-2025 Cost Allocation Procedures and Methodology</t>
  </si>
  <si>
    <t>FY 2024-2025 Certification - Cost Allocation</t>
  </si>
  <si>
    <t xml:space="preserve">Executive Director's /CEO Signature : </t>
  </si>
  <si>
    <t>FY 2024-2025 Fiscal Risk Assessment</t>
  </si>
  <si>
    <t>SFY 2024-2025 In Kind &amp; Cash Match Values</t>
  </si>
  <si>
    <t>FY 2024-2025 In Kind &amp; Cash Match Narrative</t>
  </si>
  <si>
    <t>Cash donations fund this position</t>
  </si>
  <si>
    <t>FICA (7.65%)</t>
  </si>
  <si>
    <t>Retirement  (7%)</t>
  </si>
  <si>
    <t xml:space="preserve">Health Insurance </t>
  </si>
  <si>
    <t>Dental Insurance</t>
  </si>
  <si>
    <t>Disability/ Life Insurance</t>
  </si>
  <si>
    <t>Workers Comp ( 1.43 %)</t>
  </si>
  <si>
    <t>Unemployment Tax</t>
  </si>
  <si>
    <t>AGENCY will meet the match requirements with cash donations from sources such as ____________________________. that will fund the _______________________.</t>
  </si>
  <si>
    <t>AGENCY will meet the match requirements with cash donation that ____________________________________________</t>
  </si>
  <si>
    <t>STAFF NAME - JOB TITLE</t>
  </si>
  <si>
    <t>AGENCY</t>
  </si>
  <si>
    <t>AGENCY will use this position for these MATCH funds</t>
  </si>
  <si>
    <t>STATE TRUST</t>
  </si>
  <si>
    <t>SAMPLE:  If AGENCY is using a funded staff as MATCH here is a chart to explain the breakdown:</t>
  </si>
  <si>
    <t>TOTAL Required MATCH per DCF Contract</t>
  </si>
  <si>
    <t>= fields you enter</t>
  </si>
  <si>
    <t>Balancing figures</t>
  </si>
  <si>
    <t>STATE Family Trust</t>
  </si>
  <si>
    <t>INSTRUCTIONS:  2024-2025 TOTAL AGENCY BUDGET SUMMARY</t>
  </si>
  <si>
    <t>INDIRECT WAGES/ SALARIES TOTAL</t>
  </si>
  <si>
    <t xml:space="preserve">In-Direct Wages / Salaries </t>
  </si>
  <si>
    <t>CPI Costs                            ( DIRECT )</t>
  </si>
  <si>
    <t>FVPSA Costs                  ( DIRECT )</t>
  </si>
  <si>
    <t>TANF Costs                         ( DIRECT )</t>
  </si>
  <si>
    <t>Total DIRECT Wages booked to ODV</t>
  </si>
  <si>
    <t>Total INDIRECT Wages booked to ODV</t>
  </si>
  <si>
    <t>Total Wages booked to ODV</t>
  </si>
  <si>
    <t>Example: ACCOUNTING</t>
  </si>
  <si>
    <t>TANF %</t>
  </si>
  <si>
    <t>FVPSA %</t>
  </si>
  <si>
    <t>CPI %</t>
  </si>
  <si>
    <t>ARP Funds %</t>
  </si>
  <si>
    <t>FY 2024-2025 Agency Budget Summary</t>
  </si>
  <si>
    <t>Total DCF ODV Indirect Costs</t>
  </si>
  <si>
    <t>TOTAL FRINGE BENEFITS</t>
  </si>
  <si>
    <t>DIRECT FRINGE BENEFITS TOTAL</t>
  </si>
  <si>
    <t>INDIRECT FRINGE BENEFITS TOTAL</t>
  </si>
  <si>
    <t>In-Direct Fringe Benefits</t>
  </si>
  <si>
    <t>Direct Fringe Benefits</t>
  </si>
  <si>
    <t xml:space="preserve"> WAGES/ SALARIES    (Direct)</t>
  </si>
  <si>
    <t>WAGES/ SALARIES    (Indirect)</t>
  </si>
  <si>
    <t>FRINGE BENEFITS  (Direct)</t>
  </si>
  <si>
    <t>FRINGE BENEFITS   (Indirect)</t>
  </si>
  <si>
    <t>Total DIRECT Fringe booked to ODV</t>
  </si>
  <si>
    <t>Total INDIRECT Fringe booked to ODV</t>
  </si>
  <si>
    <t>Total FRINGE BENEFITS booked to ODV</t>
  </si>
  <si>
    <t>TOTAL Indirect allowable per funding source</t>
  </si>
  <si>
    <t>TOTAL Indirect booked</t>
  </si>
  <si>
    <t>REMAINING Indirect booked</t>
  </si>
  <si>
    <t>B. Fringe Benefits (Direct)</t>
  </si>
  <si>
    <t>SS/Medicare</t>
  </si>
  <si>
    <t>Retirement</t>
  </si>
  <si>
    <t>Health Insurance</t>
  </si>
  <si>
    <t>Short / Long / Life Insurance</t>
  </si>
  <si>
    <t>Workers Compensation</t>
  </si>
  <si>
    <t>Total Benefits Amount</t>
  </si>
  <si>
    <t>B. Fringe Benefits (Indirect)</t>
  </si>
  <si>
    <t>Personnel Position Listing Allocations - Wages /Salaries &amp; Fringe</t>
  </si>
  <si>
    <t>Occupancy (Direct)</t>
  </si>
  <si>
    <t>Complete the PERSONNEL ALLOCATIONS tab for the start of FY24-25: effective 7/1/24</t>
  </si>
  <si>
    <t>Throughout the year if each staff's allocations need to be adjusted, insert lines as seen in LINES 7, 8, 9 on PERSONNEL ALLOCATIONS tab. Provide timeframe and % to each funding source.</t>
  </si>
  <si>
    <t>PERSONNEL ALLOCATIONS will serve as the BUDGET justification for BOTH Wages/Salaries &amp; FRINGE as % for your staff should be the same.</t>
  </si>
  <si>
    <r>
      <t xml:space="preserve">Directions:  Enter information into WHITE CELLS ONLY on each Staff.  Enter the Position Title, Total Annual Benefits.   Enter FULL AMOUNT of each staff FRINGE BENEFITS regardless of what is being funded by DCF.   </t>
    </r>
    <r>
      <rPr>
        <b/>
        <sz val="14"/>
        <color rgb="FF0000FF"/>
        <rFont val="Arial"/>
        <family val="2"/>
      </rPr>
      <t>ONLY list positions being funded with DCF ODV funding.</t>
    </r>
  </si>
  <si>
    <t>Fringe Benefits Narrative Justification</t>
  </si>
  <si>
    <t>Utilities - cable</t>
  </si>
  <si>
    <t>Utilities - Water</t>
  </si>
  <si>
    <t>Utilities - waste</t>
  </si>
  <si>
    <t>Lawn Maintenance</t>
  </si>
  <si>
    <t>Pest control</t>
  </si>
  <si>
    <t>Phone System</t>
  </si>
  <si>
    <t>Refrigerator Maintenance</t>
  </si>
  <si>
    <t>Total DIRECT Occupancy booked to ODV</t>
  </si>
  <si>
    <t>Total INDIRECT Occupancy booked to ODV</t>
  </si>
  <si>
    <t>Occupancy    (Indirect)</t>
  </si>
  <si>
    <t>Example: Rent</t>
  </si>
  <si>
    <t>Example: Utilities</t>
  </si>
  <si>
    <t>Total OCCUPANCY booked to ODV</t>
  </si>
  <si>
    <t xml:space="preserve">Repairs </t>
  </si>
  <si>
    <t>Sanitation cleaning</t>
  </si>
  <si>
    <t>Accounting software contracts</t>
  </si>
  <si>
    <t>•</t>
  </si>
  <si>
    <t>Utilities - electricity</t>
  </si>
  <si>
    <t>Housing</t>
  </si>
  <si>
    <t>Housing Funds                 ( DIRECT)</t>
  </si>
  <si>
    <t>Housing Funds</t>
  </si>
  <si>
    <t>Housing Funds %</t>
  </si>
  <si>
    <t>Housing Advocate</t>
  </si>
  <si>
    <t>Telephone Expense- land</t>
  </si>
  <si>
    <t>Telephone Expense- mobile</t>
  </si>
  <si>
    <t>TOTAL  Expense</t>
  </si>
  <si>
    <t>INDIRECT TOTAL</t>
  </si>
  <si>
    <t>DIRECT  TOTAL</t>
  </si>
  <si>
    <t>General Insurance</t>
  </si>
  <si>
    <t>Property Insurance</t>
  </si>
  <si>
    <t>Auto Insurance</t>
  </si>
  <si>
    <t>D&amp;O Insurance</t>
  </si>
  <si>
    <t>Flood Insurance</t>
  </si>
  <si>
    <t>Wind Insurance</t>
  </si>
  <si>
    <t>Utilities - recycling</t>
  </si>
  <si>
    <t>Utilities - propane</t>
  </si>
  <si>
    <t>Insurance (Direct)</t>
  </si>
  <si>
    <t>Insurance    (Indirect)</t>
  </si>
  <si>
    <t>Total DIRECT Insurance booked to ODV</t>
  </si>
  <si>
    <t>Total INSURANCE booked to ODV</t>
  </si>
  <si>
    <t>FY 2024-2025 I. Occupancy Narrative</t>
  </si>
  <si>
    <t xml:space="preserve">FY 2024-2025 Insurance Narrative </t>
  </si>
  <si>
    <r>
      <t xml:space="preserve">Provide a description of anticipated costs that will be applied to the "Insurance" tab.  Some examples of insurance costs could be auto, general liability, professional liability, and workman's comp.  </t>
    </r>
    <r>
      <rPr>
        <b/>
        <sz val="11"/>
        <color theme="8" tint="-0.249977111117893"/>
        <rFont val="Arial"/>
        <family val="2"/>
      </rPr>
      <t>PLEASE NOTE:</t>
    </r>
    <r>
      <rPr>
        <sz val="11"/>
        <color theme="8" tint="-0.249977111117893"/>
        <rFont val="Arial"/>
        <family val="2"/>
      </rPr>
      <t xml:space="preserve"> all health insurance costs should be included on your fringe benefits tab.</t>
    </r>
  </si>
  <si>
    <r>
      <t xml:space="preserve">Directions:  Enter information into WHITE CELLS ONLY on each applicable category line item.  Enter the Position Title, Total Annual Salary, Indirect salary if there is any &amp; Direct Salary.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</si>
  <si>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Position Title, Total Annual Benefits &amp; Direct Benefits.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</si>
  <si>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TOTAL Direct &amp; Indirect Occupancy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</si>
  <si>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Insurance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</si>
  <si>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Office Expense.   Enter the % allocation of the Indirect / direct expenses to the grant.     </t>
    </r>
    <r>
      <rPr>
        <b/>
        <sz val="14"/>
        <color rgb="FF0000FF"/>
        <rFont val="Arial"/>
        <family val="2"/>
      </rPr>
      <t>ONLY list expenses being funded with DCF ODV funding.</t>
    </r>
  </si>
  <si>
    <t>Office Expenses (Direct)</t>
  </si>
  <si>
    <t>Office Expenses (Indirect)</t>
  </si>
  <si>
    <t>Total DIRECT Office Expenses booked to ODV</t>
  </si>
  <si>
    <t>Office supplies</t>
  </si>
  <si>
    <t>Printing expenses</t>
  </si>
  <si>
    <t>Postage expenses</t>
  </si>
  <si>
    <t>Example: Copier contract</t>
  </si>
  <si>
    <t>Example: Office Supplies</t>
  </si>
  <si>
    <t>Total INDIRECT Insurance booked to ODV</t>
  </si>
  <si>
    <t>Total INDIRECT Office Expenses booked to ODV</t>
  </si>
  <si>
    <t>Total OFFICE EXPENSES booked to ODV</t>
  </si>
  <si>
    <t xml:space="preserve">FY 2024-2025 Office Expenses Narrative </t>
  </si>
  <si>
    <t>Travel &amp; Training (Direct)</t>
  </si>
  <si>
    <t>Example: Advocate -lodging</t>
  </si>
  <si>
    <t>Example: Advocate -air flights</t>
  </si>
  <si>
    <t>Air Flights</t>
  </si>
  <si>
    <t>Training registration</t>
  </si>
  <si>
    <t>Meals at trainings</t>
  </si>
  <si>
    <t>Total DIRECT Travel &amp; Training Expenses booked to ODV</t>
  </si>
  <si>
    <t>Travel &amp; Training (Indirect)</t>
  </si>
  <si>
    <t>Total INDIRECT Travel &amp; Training Expenses booked to ODV</t>
  </si>
  <si>
    <t>Total TRAVEL &amp; TRAINING booked to ODV</t>
  </si>
  <si>
    <r>
      <t xml:space="preserve">Directions:  Enter information into WHITE CELLS ONLY on each applicable category line item.  Enter the TOTAL Direct &amp; Indirect Travel &amp; Training Expense.  Enter the Direct Travel expense by position or expense type (i.e. lodging, mileage, per diem),.   Enter the % allocation of the Indirect / direct expenses to the grant.     </t>
    </r>
    <r>
      <rPr>
        <b/>
        <sz val="14"/>
        <color rgb="FF0000FF"/>
        <rFont val="Arial"/>
        <family val="2"/>
      </rPr>
      <t>ONLY list expenses being funded with DCF ODV funding.</t>
    </r>
  </si>
  <si>
    <t>FY 2024-2025 Travel &amp; Training Narrative</t>
  </si>
  <si>
    <t>The 2024-2025 Total Agency Budget Summary page reflects your total agency budget including all costs which will be paid by DCF ODV.</t>
  </si>
  <si>
    <t>State Funded Family Violence Prevention Services</t>
  </si>
  <si>
    <t>DVTF &amp; GR</t>
  </si>
  <si>
    <t>STATE GR</t>
  </si>
  <si>
    <r>
      <t>1. Enter funding amounts into</t>
    </r>
    <r>
      <rPr>
        <b/>
        <sz val="12"/>
        <rFont val="Arial"/>
        <family val="2"/>
      </rPr>
      <t xml:space="preserve"> WHITE CELLS ONLY</t>
    </r>
    <r>
      <rPr>
        <sz val="12"/>
        <rFont val="Arial"/>
        <family val="2"/>
      </rPr>
      <t xml:space="preserve"> on DCF ODV AWARD line.</t>
    </r>
  </si>
  <si>
    <r>
      <t>2. Enter DVTF MATCH amount into</t>
    </r>
    <r>
      <rPr>
        <b/>
        <sz val="12"/>
        <rFont val="Arial"/>
        <family val="2"/>
      </rPr>
      <t xml:space="preserve"> WHITE CELLS ONLY</t>
    </r>
    <r>
      <rPr>
        <sz val="12"/>
        <rFont val="Arial"/>
        <family val="2"/>
      </rPr>
      <t xml:space="preserve"> on MATCH REQUIRED line.</t>
    </r>
  </si>
  <si>
    <t xml:space="preserve">3. Enter DIRECT expenses on top section of each category and INDIRECT expenses on the bottom of each category. </t>
  </si>
  <si>
    <t xml:space="preserve">4. Follow the instructions listed for each category as they are included as tabs in this workbook.  </t>
  </si>
  <si>
    <t>5. Include your justification narrative for each category item, as they are included as tabs in this workbook.</t>
  </si>
  <si>
    <t>Example: Computer</t>
  </si>
  <si>
    <t>Example: Desk</t>
  </si>
  <si>
    <t>Desk</t>
  </si>
  <si>
    <t>Servers</t>
  </si>
  <si>
    <t>Technology purchases - with approved TPR</t>
  </si>
  <si>
    <t>Appliances</t>
  </si>
  <si>
    <t xml:space="preserve">FY 2024-2025 Technology &amp; Equipment Narrative </t>
  </si>
  <si>
    <r>
      <t xml:space="preserve">Directions:  Enter information into WHITE CELLS ONLY on each applicable category line item.  Enter the TOTAL Direct &amp; Indirect Technology &amp; Equipment Expense.  Enter the expense type (i.e. computers, servers, technology purchases- with approved TPR, desks, appliances etc.).   Enter the % allocation of the Indirect / direct expenses to the grant.     </t>
    </r>
    <r>
      <rPr>
        <b/>
        <sz val="14"/>
        <color rgb="FF0000FF"/>
        <rFont val="Arial"/>
        <family val="2"/>
      </rPr>
      <t>ONLY list expenses being funded with DCF ODV funding.</t>
    </r>
  </si>
  <si>
    <t>Technology &amp; Equipment (Direct)</t>
  </si>
  <si>
    <t>Technology &amp; Equipment (Indirect)</t>
  </si>
  <si>
    <t>Total INDIRECT Technology &amp; Equipment Expenses booked to ODV</t>
  </si>
  <si>
    <t>Total TECHNOLOGY &amp; EQUIPMENT booked to ODV</t>
  </si>
  <si>
    <t>7. Information included on the attached line item pages will carry forth to this 2024/2025 Total Agency Budget Summary page.</t>
  </si>
  <si>
    <t>8. Information included on the attached line item pages will carry forth to this 2024/2025 TOTAL Indirect section of the Summary page to help allow you to keep inline with the 10% allowable per funding source.</t>
  </si>
  <si>
    <t>ARP Funds                         ( DIRECT)</t>
  </si>
  <si>
    <t>Kennel expenses</t>
  </si>
  <si>
    <t>Parking lot paving</t>
  </si>
  <si>
    <t>Website Development</t>
  </si>
  <si>
    <t>IT Support Services</t>
  </si>
  <si>
    <t>Car rentals</t>
  </si>
  <si>
    <t>Mileage to trainings</t>
  </si>
  <si>
    <t>Mileage around town for outreach/clients</t>
  </si>
  <si>
    <r>
      <t xml:space="preserve">Directions:  Enter information into WHITE CELLS ONLY on each applicable category line item.  Enter the TOTAL Direct &amp; Indirect Participant Program Services Expense.  Enter the % allocation of the Indirect / direct expenses to the grant.     </t>
    </r>
    <r>
      <rPr>
        <b/>
        <sz val="14"/>
        <color rgb="FF0000FF"/>
        <rFont val="Arial"/>
        <family val="2"/>
      </rPr>
      <t>ONLY list expenses being funded with DCF ODV funding.</t>
    </r>
  </si>
  <si>
    <t>Participant Program Services (Direct)</t>
  </si>
  <si>
    <t>Participant Program Services (Indirect)</t>
  </si>
  <si>
    <t>Total DIRECT Participant Program Services Expenses booked to ODV</t>
  </si>
  <si>
    <t>Total INDIRECT Participant Program Services Expenses booked to ODV</t>
  </si>
  <si>
    <t>Total PARTICIPANT PROGRAM SERVICES booked to ODV</t>
  </si>
  <si>
    <t>Victim Assistance</t>
  </si>
  <si>
    <t>Provide a description of anticipated costs that will be applied to the "Technology &amp; Equipment" tab.  Some examples of equipment purchases could include, computers, desks, appliances, and servers.  PLEASE keep in mind that a Tangible Property Request (TPR) must be completed for all technology related purchases regardless of the cost to those items.</t>
  </si>
  <si>
    <t>FY 2024-2025 Narrative Participant Program Services</t>
  </si>
  <si>
    <t>Childcare cost</t>
  </si>
  <si>
    <t>Clothing</t>
  </si>
  <si>
    <t>Uber / Lift / Taxi rides</t>
  </si>
  <si>
    <t>Air fare to relocate</t>
  </si>
  <si>
    <t>Office rent w/ lease agreement</t>
  </si>
  <si>
    <t>Storage unit rental space w/ lease agreement</t>
  </si>
  <si>
    <t>Contracted Services  (Direct)</t>
  </si>
  <si>
    <t>Contracted Services  (Indirect)</t>
  </si>
  <si>
    <r>
      <t xml:space="preserve">Directions:  Enter information into WHITE CELLS ONLY on each applicable category line item.  Enter the TOTAL Direct &amp; Indirect Contracted Services Expense.  Enter the % allocation of the Indirect / direct expenses to the grant.     </t>
    </r>
    <r>
      <rPr>
        <b/>
        <sz val="14"/>
        <color rgb="FF0000FF"/>
        <rFont val="Arial"/>
        <family val="2"/>
      </rPr>
      <t>ONLY list expenses being funded with DCF ODV funding.</t>
    </r>
  </si>
  <si>
    <t>Plumbing repairs</t>
  </si>
  <si>
    <t>Total DIRECT Contracted Services Expenses booked to ODV</t>
  </si>
  <si>
    <t>Total INDIRECT Contracted Services Expenses booked to ODV</t>
  </si>
  <si>
    <t>Total CONTRACTED SERVICES booked to ODV</t>
  </si>
  <si>
    <t>Example:</t>
  </si>
  <si>
    <t>Example: Audit Services</t>
  </si>
  <si>
    <t xml:space="preserve">FY 2024-2025 Contracted Services Narrative </t>
  </si>
  <si>
    <t>Provide a description of anticipated costs that will be applied to the "Contracted Services" tab.  Examples of items that would be considered contracted services for this budget category: Year End Auditing Services</t>
  </si>
  <si>
    <t>Revenue for State DVTF :</t>
  </si>
  <si>
    <t>Expenses for State DVTF:</t>
  </si>
  <si>
    <t>Balancing line</t>
  </si>
  <si>
    <t>A. Wages/Salaries</t>
  </si>
  <si>
    <t>B. Fringe Benefits</t>
  </si>
  <si>
    <t>C. Occupancy</t>
  </si>
  <si>
    <t>D. Insurance</t>
  </si>
  <si>
    <t>E. Office Expenses</t>
  </si>
  <si>
    <t>F. Travel &amp; Training</t>
  </si>
  <si>
    <t>G. Technology &amp; Equipment</t>
  </si>
  <si>
    <t>H. Participant Program Services</t>
  </si>
  <si>
    <t>I. Contracted Services</t>
  </si>
  <si>
    <t>Supportive Housing Initiative</t>
  </si>
  <si>
    <t>FY 2024-2025 A. Wages_Salaries Percentage</t>
  </si>
  <si>
    <t>FY 2024-2025 B. Fringe Benefits Percentage</t>
  </si>
  <si>
    <t>FY 2024-2025 C. Occupancy</t>
  </si>
  <si>
    <t>FY 2024-2025 D. Insurance</t>
  </si>
  <si>
    <t>FY 2024-2025 E. Office Supplies</t>
  </si>
  <si>
    <t>FY 2024-2025 F. Travel &amp; Training</t>
  </si>
  <si>
    <t>FY 2024-2025 G. Technology &amp; Equipment</t>
  </si>
  <si>
    <t xml:space="preserve">FY 2024-2025  H. Participant Program Services </t>
  </si>
  <si>
    <t>FY 2024-2025  I. Contracted Services</t>
  </si>
  <si>
    <t xml:space="preserve">Insert your agency's cost allocation plan procedures on the "Cost Allocation Plan Procedures" tab of this workbook.  The cost allocation plan procedures should describe how your agency derives at each program and shared cost and methods to allocate those costs (i.e. personnel costs, travel cost, rental or use of space, etc).  Examples of cost allocation procedures and methodologies are included in the application as a guide.  However each agency should use the cost allocation procedures and methodologies that best fits within your agency's structure. </t>
  </si>
  <si>
    <t>Actual signature is required for submission</t>
  </si>
  <si>
    <t>6. Hide Funding sources that are not applicable to your Agency</t>
  </si>
  <si>
    <t>(11/1/24 - 1/31/25)</t>
  </si>
  <si>
    <t>(2/1/25 - 6/30/25)</t>
  </si>
  <si>
    <t>vacancy position</t>
  </si>
  <si>
    <r>
      <t xml:space="preserve">Enter the Provider/Agency name and Contract number on the first tab "Cost Allocation Instructions".  </t>
    </r>
    <r>
      <rPr>
        <b/>
        <u/>
        <sz val="11"/>
        <color theme="1"/>
        <rFont val="Calibri"/>
        <family val="2"/>
        <scheme val="minor"/>
      </rPr>
      <t>This data will auto populate all the other tabs as needed.</t>
    </r>
  </si>
  <si>
    <t>Name of Executive Director/CEO:</t>
  </si>
  <si>
    <t>Title of Executive Director/CEO:</t>
  </si>
  <si>
    <r>
      <rPr>
        <b/>
        <sz val="14"/>
        <color indexed="10"/>
        <rFont val="Arial"/>
        <family val="2"/>
      </rPr>
      <t>*</t>
    </r>
    <r>
      <rPr>
        <sz val="14"/>
        <color indexed="10"/>
        <rFont val="Arial"/>
        <family val="2"/>
      </rPr>
      <t xml:space="preserve">   A copy of your agency’s timesheet must be included as an attachment to this budget</t>
    </r>
    <r>
      <rPr>
        <sz val="14"/>
        <color rgb="FFFF0000"/>
        <rFont val="Arial"/>
        <family val="2"/>
      </rPr>
      <t>, showing the % allocations per funding source.</t>
    </r>
  </si>
  <si>
    <r>
      <rPr>
        <b/>
        <sz val="14"/>
        <color indexed="10"/>
        <rFont val="Arial"/>
        <family val="2"/>
      </rPr>
      <t>*</t>
    </r>
    <r>
      <rPr>
        <sz val="14"/>
        <color indexed="10"/>
        <rFont val="Arial"/>
        <family val="2"/>
      </rPr>
      <t xml:space="preserve">   A copy of your agency’s organizational chart must be included as an attachment to this budget</t>
    </r>
    <r>
      <rPr>
        <sz val="14"/>
        <color rgb="FFFF0000"/>
        <rFont val="Arial"/>
        <family val="2"/>
      </rPr>
      <t>.</t>
    </r>
  </si>
  <si>
    <r>
      <rPr>
        <b/>
        <sz val="14"/>
        <color indexed="10"/>
        <rFont val="Arial"/>
        <family val="2"/>
      </rPr>
      <t>*</t>
    </r>
    <r>
      <rPr>
        <sz val="14"/>
        <color indexed="10"/>
        <rFont val="Arial"/>
        <family val="2"/>
      </rPr>
      <t xml:space="preserve">   Signature of the Executive Director/CEO is required on the Certification -</t>
    </r>
    <r>
      <rPr>
        <b/>
        <u/>
        <sz val="14"/>
        <color rgb="FFFF0000"/>
        <rFont val="Arial"/>
        <family val="2"/>
      </rPr>
      <t xml:space="preserve"> Cost Allocation </t>
    </r>
    <r>
      <rPr>
        <sz val="14"/>
        <color indexed="10"/>
        <rFont val="Arial"/>
        <family val="2"/>
      </rPr>
      <t xml:space="preserve">and the </t>
    </r>
    <r>
      <rPr>
        <b/>
        <u/>
        <sz val="14"/>
        <color rgb="FFFF0000"/>
        <rFont val="Arial"/>
        <family val="2"/>
      </rPr>
      <t>Fiscal Risk Assessment</t>
    </r>
    <r>
      <rPr>
        <sz val="14"/>
        <color indexed="10"/>
        <rFont val="Arial"/>
        <family val="2"/>
      </rPr>
      <t xml:space="preserve"> tab of this workbook.</t>
    </r>
  </si>
  <si>
    <t xml:space="preserve">Enter in Agency DCF Award and MATCH on the WHITE CELLS  of this page.  </t>
  </si>
  <si>
    <t xml:space="preserve"> All information is pulling from individual tabs that must be completed according to the instructions at the top of each tab.</t>
  </si>
  <si>
    <t>Tab 5 - DCF-ODV Budget Summary</t>
  </si>
  <si>
    <t>Tab 6 &amp; 7 - In-Kind &amp; Match</t>
  </si>
  <si>
    <t>Tab 8 - Wages_Salaries %</t>
  </si>
  <si>
    <t>Tab 9 - Fringe Benefits %</t>
  </si>
  <si>
    <t>Throughout the year if each staff's allocations need to be adjusted, insert lines as seen in SAMPLES LINES 7, 8, 9 on PERSONNEL ALLOCATIONS tab. Provide timeframe and % to each funding source.</t>
  </si>
  <si>
    <t>Tab 10 - Narrative Fringe Non-linking</t>
  </si>
  <si>
    <r>
      <t xml:space="preserve">Enter information into the WHITE CELLS </t>
    </r>
    <r>
      <rPr>
        <b/>
        <sz val="11"/>
        <color theme="1"/>
        <rFont val="Calibri"/>
        <family val="2"/>
        <scheme val="minor"/>
      </rPr>
      <t>ONLY</t>
    </r>
    <r>
      <rPr>
        <sz val="11"/>
        <color theme="1"/>
        <rFont val="Calibri"/>
        <family val="2"/>
        <scheme val="minor"/>
      </rPr>
      <t xml:space="preserve">, in the in-kind and match dollars anticipated along with the amounts of the budget categories listed on the tab.  </t>
    </r>
  </si>
  <si>
    <t xml:space="preserve">Enter information into WHITE CELLS ONLY on each Staff.  </t>
  </si>
  <si>
    <r>
      <t xml:space="preserve">Enter information into WHITE CELLS ONLY on each position </t>
    </r>
    <r>
      <rPr>
        <b/>
        <sz val="11"/>
        <color theme="1"/>
        <rFont val="Calibri"/>
        <family val="2"/>
        <scheme val="minor"/>
      </rPr>
      <t>being booked to any DCF funding source ONLY.</t>
    </r>
  </si>
  <si>
    <r>
      <t xml:space="preserve">Enter the Position Title, Total Annual Benefits.   Enter FULL AMOUNT of each staff FRINGE BENEFITS regardless of what is being funded by DCF.   </t>
    </r>
    <r>
      <rPr>
        <b/>
        <sz val="11"/>
        <color theme="1"/>
        <rFont val="Calibri"/>
        <family val="2"/>
        <scheme val="minor"/>
      </rPr>
      <t>ONLY list positions being funded with DCF ODV funding.</t>
    </r>
  </si>
  <si>
    <t>TOTAL Benefit Amount</t>
  </si>
  <si>
    <t>Column P is a double check so that TOTAL Benefits = column C thru N</t>
  </si>
  <si>
    <t>HELPFUL:  Positions should be booked the same % or less for WAGES_SALARIES &amp; FRINGE BENEFITS</t>
  </si>
  <si>
    <t>SAMPLE: Housing Advocate</t>
  </si>
  <si>
    <t>(7/1/24 - 8/31/24)</t>
  </si>
  <si>
    <t>Budget MOD 1: Increased allocation to draw down funds under TANF, FVPSA all other remained the same</t>
  </si>
  <si>
    <t>(9/1/24 - 4/30/25)</t>
  </si>
  <si>
    <t>(5/1/25 - 6/30/25)</t>
  </si>
  <si>
    <t>LIST DIRECT POSITIONS:</t>
  </si>
  <si>
    <t>LIST INDIRECT POSITIONS:</t>
  </si>
  <si>
    <t>SAMPLE: Position 2</t>
  </si>
  <si>
    <t>(7/1/24 - 12/31/24)</t>
  </si>
  <si>
    <t>(1/1/25 - 2/28/25)</t>
  </si>
  <si>
    <t>(3/1/25 - 6/30/25)</t>
  </si>
  <si>
    <t>Budget MOD 1: Increased allocation to draw down funds under TANF, removed ARP funding</t>
  </si>
  <si>
    <r>
      <rPr>
        <b/>
        <sz val="11"/>
        <color theme="1"/>
        <rFont val="Calibri"/>
        <family val="2"/>
        <scheme val="minor"/>
      </rPr>
      <t xml:space="preserve">Total </t>
    </r>
    <r>
      <rPr>
        <sz val="11"/>
        <color theme="1"/>
        <rFont val="Calibri"/>
        <family val="2"/>
        <scheme val="minor"/>
      </rPr>
      <t>WAGES_SALARIES &amp; FRINGE BENEFITS will automatically populate into DCF-ODV Budget Summary</t>
    </r>
  </si>
  <si>
    <r>
      <t xml:space="preserve">Enter Position titles, TOTAL Wages/Fringe cost, and the amount that is Indirect for </t>
    </r>
    <r>
      <rPr>
        <b/>
        <sz val="11"/>
        <color theme="1"/>
        <rFont val="Calibri"/>
        <family val="2"/>
        <scheme val="minor"/>
      </rPr>
      <t>ONLY positions being booked to any DCF funding source</t>
    </r>
    <r>
      <rPr>
        <sz val="11"/>
        <color theme="1"/>
        <rFont val="Calibri"/>
        <family val="2"/>
        <scheme val="minor"/>
      </rPr>
      <t xml:space="preserve">. </t>
    </r>
  </si>
  <si>
    <t>If a position is not being booked to any DCF funding source, there is no need to report them on this DCF Budget.</t>
  </si>
  <si>
    <r>
      <t xml:space="preserve">Enter DIRECT position in the top section along with their % </t>
    </r>
    <r>
      <rPr>
        <b/>
        <sz val="11"/>
        <color theme="1"/>
        <rFont val="Calibri"/>
        <family val="2"/>
        <scheme val="minor"/>
      </rPr>
      <t>being booked to each DCF funding source ONLY.</t>
    </r>
  </si>
  <si>
    <r>
      <t xml:space="preserve">Enter INDIRECT position in the bottom section along with their % </t>
    </r>
    <r>
      <rPr>
        <b/>
        <sz val="11"/>
        <color theme="1"/>
        <rFont val="Calibri"/>
        <family val="2"/>
        <scheme val="minor"/>
      </rPr>
      <t>being booked to each DCF funding source ONLY.</t>
    </r>
  </si>
  <si>
    <r>
      <rPr>
        <b/>
        <sz val="11"/>
        <color theme="1"/>
        <rFont val="Calibri"/>
        <family val="2"/>
        <scheme val="minor"/>
      </rPr>
      <t xml:space="preserve">Total INDIRECT </t>
    </r>
    <r>
      <rPr>
        <sz val="11"/>
        <color theme="1"/>
        <rFont val="Calibri"/>
        <family val="2"/>
        <scheme val="minor"/>
      </rPr>
      <t>WAGES_SALARIES &amp; FRINGE BENEFITS will automatically populate into DCF-ODV Budget Summary INDIRECT section.  Please use this section to keep inline with the 10% allowable per funding source.</t>
    </r>
  </si>
  <si>
    <t>When submitting your projected FY 24-25 DCF Budget, timeframe would be suggested as (7/1/24 - 6/30/25)</t>
  </si>
  <si>
    <t>For BUDGET MODIFICATIONS:</t>
  </si>
  <si>
    <t xml:space="preserve">Throughout the year, as a staff's allocation need to be adjusted, insert lines as seen in SAMPLES (LINES 7, 8, 9, 11, 12, 13, 15, 16, 17) on PERSONNEL ALLOCATIONS tab. </t>
  </si>
  <si>
    <t>Provide 1st timeframe along with 1st allocation %.</t>
  </si>
  <si>
    <t>Provide new timeframe and new % to each funding source.</t>
  </si>
  <si>
    <t>PERSONNEL ALLOCATIONS will serve as the BUDGET justification for BOTH Wages/Salaries &amp; FRINGE as % for these two line items for staff should be the same.</t>
  </si>
  <si>
    <t>Enter information into WHITE CELLS ONLY on this page.</t>
  </si>
  <si>
    <r>
      <t xml:space="preserve">Enter expense item, TOTAL cost, and the amount that is being booked to Indirect. </t>
    </r>
    <r>
      <rPr>
        <b/>
        <sz val="11"/>
        <color theme="1"/>
        <rFont val="Calibri"/>
        <family val="2"/>
        <scheme val="minor"/>
      </rPr>
      <t>ONLY record expenses being booked to any DCF funding source</t>
    </r>
    <r>
      <rPr>
        <sz val="11"/>
        <color theme="1"/>
        <rFont val="Calibri"/>
        <family val="2"/>
        <scheme val="minor"/>
      </rPr>
      <t xml:space="preserve">. </t>
    </r>
  </si>
  <si>
    <t>If a expense is not being booked to any DCF funding source, there is no need to report them on this DCF Budget.</t>
  </si>
  <si>
    <r>
      <t xml:space="preserve">Enter DIRECT cost in the top section along with their % </t>
    </r>
    <r>
      <rPr>
        <b/>
        <sz val="11"/>
        <color theme="1"/>
        <rFont val="Calibri"/>
        <family val="2"/>
        <scheme val="minor"/>
      </rPr>
      <t>being booked to each DCF funding source ONLY.</t>
    </r>
  </si>
  <si>
    <r>
      <t xml:space="preserve">Enter INDIRECT cost in the bottom section along with their % </t>
    </r>
    <r>
      <rPr>
        <b/>
        <sz val="11"/>
        <color theme="1"/>
        <rFont val="Calibri"/>
        <family val="2"/>
        <scheme val="minor"/>
      </rPr>
      <t>being booked to each DCF funding source ONLY.</t>
    </r>
  </si>
  <si>
    <t>When entering expenses, if the expense does not have INDIRECT allocation, then leave it blank and the Column E (which is the DIRECT amount) will automatically populate.</t>
  </si>
  <si>
    <r>
      <rPr>
        <b/>
        <sz val="11"/>
        <color theme="1"/>
        <rFont val="Calibri"/>
        <family val="2"/>
        <scheme val="minor"/>
      </rPr>
      <t xml:space="preserve">Total </t>
    </r>
    <r>
      <rPr>
        <sz val="11"/>
        <color theme="1"/>
        <rFont val="Calibri"/>
        <family val="2"/>
        <scheme val="minor"/>
      </rPr>
      <t>OCCUPANCY will automatically populate into DCF-ODV Budget Summary</t>
    </r>
  </si>
  <si>
    <t>Tab 11 - Personnel Non-linking</t>
  </si>
  <si>
    <t>Record each benefit dollar amount in the appropriate column.  Adjust columns headers as needed for your agency.</t>
  </si>
  <si>
    <r>
      <t xml:space="preserve">Enter Position titles, Timeframe of allocation and the total % that is being booked for </t>
    </r>
    <r>
      <rPr>
        <b/>
        <sz val="11"/>
        <color theme="1"/>
        <rFont val="Calibri"/>
        <family val="2"/>
        <scheme val="minor"/>
      </rPr>
      <t>ONLY positions being booked to any DCF funding source</t>
    </r>
    <r>
      <rPr>
        <sz val="11"/>
        <color theme="1"/>
        <rFont val="Calibri"/>
        <family val="2"/>
        <scheme val="minor"/>
      </rPr>
      <t xml:space="preserve">. </t>
    </r>
  </si>
  <si>
    <t>Combine DIRECT &amp; INDIRECT % for any DCF funded position under each funding source.</t>
  </si>
  <si>
    <t>Provide Justification for each staff's personnel allocation adjustment.</t>
  </si>
  <si>
    <r>
      <rPr>
        <b/>
        <sz val="11"/>
        <color theme="1"/>
        <rFont val="Calibri"/>
        <family val="2"/>
        <scheme val="minor"/>
      </rPr>
      <t xml:space="preserve">Total INDIRECT </t>
    </r>
    <r>
      <rPr>
        <sz val="11"/>
        <color theme="1"/>
        <rFont val="Calibri"/>
        <family val="2"/>
        <scheme val="minor"/>
      </rPr>
      <t>OCCUPANCY  will automatically populate into DCF-ODV Budget Summary INDIRECT section.  Please use this section to keep inline with the 10% allowable per funding source.</t>
    </r>
  </si>
  <si>
    <t>When entering the wages/fringe for each position, if the position does not have Indirect cost that pertain to the position then leave it blank and the Column E (which is the DIRECT amount) will automatically populate.</t>
  </si>
  <si>
    <t>Budget MOD 1: Increased allocation to draw down funds as position was open for 2 months</t>
  </si>
  <si>
    <t>Provide a description of anticipated costs that will be applied to the "Occupancy" tab.  PLEASE keep in mind that only RENTAL costs are allowable for space, with agreement documentation to confirm rental of space costs, with beginning and ending dates included in the agreement.</t>
  </si>
  <si>
    <t>Provide a description of anticipated costs that will be applied to the "Office Expenses" tab.   Examples of office expenses included but are not limited to: printer paper, pens, markers, calendars, note pads, staples, tape, scissors, rulers, hand sanitizer, tacks, tissues, cleaning wipes, and folders.</t>
  </si>
  <si>
    <t>Economy Car-Size ONLY, unless traveling with multiple persons or traveling with trainings supplies.  Approval for rental cars outside of economy classification must be pre-approved.</t>
  </si>
  <si>
    <t>Approval for rental cars outside of economy classification must be pre-approved.</t>
  </si>
  <si>
    <r>
      <t xml:space="preserve">Provide a description of anticipated costs that will be applied to the "Travel &amp; Training " tab.   </t>
    </r>
    <r>
      <rPr>
        <b/>
        <sz val="11"/>
        <color theme="8" tint="-0.249977111117893"/>
        <rFont val="Arial"/>
        <family val="2"/>
      </rPr>
      <t>It is highly encouraged that the sample travel authorization and reimbursement forms provided with this agreement are utilized.</t>
    </r>
    <r>
      <rPr>
        <sz val="11"/>
        <color theme="8" tint="-0.249977111117893"/>
        <rFont val="Arial"/>
        <family val="2"/>
      </rPr>
      <t xml:space="preserve">  All travel must be pursuant to Section 112.061, Florida Statutes rules.       All travel authorization and reimbursement forms must be completed and submitted along with reimbursement request forms, detailing out beginning and ending addresses, with mapped mileage printout from google earth, maps, or other authorized online mapping service.</t>
    </r>
  </si>
  <si>
    <t>School Tuition</t>
  </si>
  <si>
    <t>Greyhound Bus tickets to relocate</t>
  </si>
  <si>
    <t>Provide a description of anticipated costs that will be applied to the "Participant Program Services" tab.   Some examples of Participant Program Services are cost related to participants specifically.  Examples may include but are not limited to: food, furniture, relocation assistance, transportation vouchers, vehicle repairs, childcare costs, school tuition costs, and clothing.</t>
  </si>
  <si>
    <t>General Liability Insurance</t>
  </si>
  <si>
    <t>Professional Liability Insurance</t>
  </si>
  <si>
    <t>Umbrella packages</t>
  </si>
  <si>
    <t xml:space="preserve">Auto maintenance </t>
  </si>
  <si>
    <t>A/C Contracts &amp; maintenance</t>
  </si>
  <si>
    <t>Pressure Washing of facility</t>
  </si>
  <si>
    <t>Window cleaning of facility</t>
  </si>
  <si>
    <t>Fire, safety &amp; security contracts</t>
  </si>
  <si>
    <t>Shelter linens</t>
  </si>
  <si>
    <t>Advertising Expenses for direct services</t>
  </si>
  <si>
    <t>Utilities deposits</t>
  </si>
  <si>
    <t>Utilities assistance - water</t>
  </si>
  <si>
    <t>Utilities assistance - gas</t>
  </si>
  <si>
    <t>Utilities assistance - waste/trash</t>
  </si>
  <si>
    <t>TOTAL FTE booked to Housing :</t>
  </si>
  <si>
    <t>A TOTAL of 2 FTE's can be booked to this funding</t>
  </si>
  <si>
    <t>Through Wages_Salaries &amp; Fringe</t>
  </si>
  <si>
    <t>Combination of DIRECT  &amp; INDIRECT positions</t>
  </si>
  <si>
    <t>Provide Narrative to explain</t>
  </si>
  <si>
    <t>1st proposed allocation</t>
  </si>
  <si>
    <t>Rental Assistance (current &amp; Late)</t>
  </si>
  <si>
    <t>Storage units (case by case basis)</t>
  </si>
  <si>
    <t>Mortgage payments (Current &amp; Late)</t>
  </si>
  <si>
    <t>Utilities assistance - electricity</t>
  </si>
  <si>
    <t>Car payment</t>
  </si>
  <si>
    <t>Car insurance</t>
  </si>
  <si>
    <t xml:space="preserve">Vehicle repair </t>
  </si>
  <si>
    <t>TANF, FVPSA, STATE FAMILYTRUST funds are to provide for costs associated with certified domestic violence center services such as:</t>
  </si>
  <si>
    <r>
      <t>·</t>
    </r>
    <r>
      <rPr>
        <sz val="7"/>
        <color theme="1"/>
        <rFont val="Times New Roman"/>
        <family val="1"/>
      </rPr>
      <t xml:space="preserve">         </t>
    </r>
    <r>
      <rPr>
        <sz val="11"/>
        <color theme="1"/>
        <rFont val="Arial"/>
        <family val="2"/>
      </rPr>
      <t>Establishing, maintaining, and expanding programs and projects to prevent family violence</t>
    </r>
  </si>
  <si>
    <r>
      <t>·</t>
    </r>
    <r>
      <rPr>
        <sz val="7"/>
        <color theme="1"/>
        <rFont val="Times New Roman"/>
        <family val="1"/>
      </rPr>
      <t xml:space="preserve">         </t>
    </r>
    <r>
      <rPr>
        <sz val="11"/>
        <color theme="1"/>
        <rFont val="Arial"/>
        <family val="2"/>
      </rPr>
      <t>Providing immediate shelter and related assistance for survivors of family violence and their dependents</t>
    </r>
  </si>
  <si>
    <r>
      <t>·</t>
    </r>
    <r>
      <rPr>
        <sz val="7"/>
        <color theme="1"/>
        <rFont val="Times New Roman"/>
        <family val="1"/>
      </rPr>
      <t xml:space="preserve">         </t>
    </r>
    <r>
      <rPr>
        <sz val="11"/>
        <color theme="1"/>
        <rFont val="Arial"/>
        <family val="2"/>
      </rPr>
      <t>Establishing safety plans for the survivors</t>
    </r>
  </si>
  <si>
    <r>
      <t>·</t>
    </r>
    <r>
      <rPr>
        <sz val="7"/>
        <color theme="1"/>
        <rFont val="Times New Roman"/>
        <family val="1"/>
      </rPr>
      <t xml:space="preserve">         </t>
    </r>
    <r>
      <rPr>
        <sz val="11"/>
        <color theme="1"/>
        <rFont val="Arial"/>
        <family val="2"/>
      </rPr>
      <t>Eligible services provided by shelters include:</t>
    </r>
  </si>
  <si>
    <r>
      <t>o</t>
    </r>
    <r>
      <rPr>
        <sz val="7"/>
        <color theme="1"/>
        <rFont val="Times New Roman"/>
        <family val="1"/>
      </rPr>
      <t xml:space="preserve">   </t>
    </r>
    <r>
      <rPr>
        <sz val="11"/>
        <color theme="1"/>
        <rFont val="Arial"/>
        <family val="2"/>
      </rPr>
      <t>Emergency shelter for more than 24 hours</t>
    </r>
  </si>
  <si>
    <r>
      <t>o</t>
    </r>
    <r>
      <rPr>
        <sz val="7"/>
        <color theme="1"/>
        <rFont val="Times New Roman"/>
        <family val="1"/>
      </rPr>
      <t xml:space="preserve">   </t>
    </r>
    <r>
      <rPr>
        <sz val="11"/>
        <color theme="1"/>
        <rFont val="Arial"/>
        <family val="2"/>
      </rPr>
      <t>Non-residential outreach services</t>
    </r>
  </si>
  <si>
    <r>
      <t>o</t>
    </r>
    <r>
      <rPr>
        <sz val="7"/>
        <color theme="1"/>
        <rFont val="Times New Roman"/>
        <family val="1"/>
      </rPr>
      <t xml:space="preserve">   </t>
    </r>
    <r>
      <rPr>
        <sz val="11"/>
        <color theme="1"/>
        <rFont val="Arial"/>
        <family val="2"/>
      </rPr>
      <t>Counseling</t>
    </r>
  </si>
  <si>
    <r>
      <t>o</t>
    </r>
    <r>
      <rPr>
        <sz val="7"/>
        <color theme="1"/>
        <rFont val="Times New Roman"/>
        <family val="1"/>
      </rPr>
      <t xml:space="preserve">   </t>
    </r>
    <r>
      <rPr>
        <sz val="11"/>
        <color theme="1"/>
        <rFont val="Arial"/>
        <family val="2"/>
      </rPr>
      <t>24-Hour Hotline</t>
    </r>
  </si>
  <si>
    <r>
      <t>o</t>
    </r>
    <r>
      <rPr>
        <sz val="7"/>
        <color theme="1"/>
        <rFont val="Times New Roman"/>
        <family val="1"/>
      </rPr>
      <t xml:space="preserve">   </t>
    </r>
    <r>
      <rPr>
        <sz val="11"/>
        <color theme="1"/>
        <rFont val="Arial"/>
        <family val="2"/>
      </rPr>
      <t>Assessment of Children</t>
    </r>
  </si>
  <si>
    <r>
      <t>o</t>
    </r>
    <r>
      <rPr>
        <sz val="7"/>
        <color theme="1"/>
        <rFont val="Times New Roman"/>
        <family val="1"/>
      </rPr>
      <t xml:space="preserve">   </t>
    </r>
    <r>
      <rPr>
        <sz val="11"/>
        <color theme="1"/>
        <rFont val="Arial"/>
        <family val="2"/>
      </rPr>
      <t>Direct Service Information and Referral</t>
    </r>
  </si>
  <si>
    <r>
      <t>o</t>
    </r>
    <r>
      <rPr>
        <sz val="7"/>
        <color theme="1"/>
        <rFont val="Times New Roman"/>
        <family val="1"/>
      </rPr>
      <t xml:space="preserve">   </t>
    </r>
    <r>
      <rPr>
        <sz val="11"/>
        <color theme="1"/>
        <rFont val="Arial"/>
        <family val="2"/>
      </rPr>
      <t>Case (Service) Management</t>
    </r>
  </si>
  <si>
    <r>
      <t>o</t>
    </r>
    <r>
      <rPr>
        <sz val="7"/>
        <color theme="1"/>
        <rFont val="Times New Roman"/>
        <family val="1"/>
      </rPr>
      <t xml:space="preserve">   </t>
    </r>
    <r>
      <rPr>
        <sz val="11"/>
        <color theme="1"/>
        <rFont val="Arial"/>
        <family val="2"/>
      </rPr>
      <t>Community Education</t>
    </r>
  </si>
  <si>
    <r>
      <t>o</t>
    </r>
    <r>
      <rPr>
        <sz val="7"/>
        <color theme="1"/>
        <rFont val="Times New Roman"/>
        <family val="1"/>
      </rPr>
      <t xml:space="preserve">   </t>
    </r>
    <r>
      <rPr>
        <sz val="11"/>
        <color theme="1"/>
        <rFont val="Arial"/>
        <family val="2"/>
      </rPr>
      <t>Professional Training</t>
    </r>
  </si>
  <si>
    <r>
      <t>o</t>
    </r>
    <r>
      <rPr>
        <sz val="7"/>
        <color theme="1"/>
        <rFont val="Times New Roman"/>
        <family val="1"/>
      </rPr>
      <t xml:space="preserve">   </t>
    </r>
    <r>
      <rPr>
        <sz val="11"/>
        <color theme="1"/>
        <rFont val="Arial"/>
        <family val="2"/>
      </rPr>
      <t>Safety Planning</t>
    </r>
  </si>
  <si>
    <t>Positions booked to Housing Funds:</t>
  </si>
  <si>
    <t xml:space="preserve">Accounting </t>
  </si>
  <si>
    <t xml:space="preserve">Title </t>
  </si>
  <si>
    <t>Utilities bills</t>
  </si>
  <si>
    <t>Professional movers to relocate</t>
  </si>
  <si>
    <t>Moving Trucks to relocate</t>
  </si>
  <si>
    <t>Utilities can be  current month and past due</t>
  </si>
  <si>
    <t>Auto oil changes</t>
  </si>
  <si>
    <t>Gas for agency vehicles</t>
  </si>
  <si>
    <t>FTE</t>
  </si>
  <si>
    <t>CEO</t>
  </si>
  <si>
    <t>Occupancy Expense items  (Suggested, not inclusive):</t>
  </si>
  <si>
    <t>Insurance Expense items    (Suggested, not inclusive):</t>
  </si>
  <si>
    <t>Office Expense items  (Suggested, not inclusive):</t>
  </si>
  <si>
    <t>Travel &amp; Training Expense items  (Suggested, not inclusive):</t>
  </si>
  <si>
    <t>Technology &amp; Equipment Expense items  (Suggested, not inclusive):</t>
  </si>
  <si>
    <t>Participant Program Services Expense items  (Suggested, not inclusive):</t>
  </si>
  <si>
    <t>Contracted Services Expense items    (Suggested, not inclusive):</t>
  </si>
  <si>
    <t>Insert and delete rows as you agency needs</t>
  </si>
  <si>
    <t>Hide colums that are not relavant to your agency.  PLEASE DO NOT DELETE THEM AS FORMULAS WILL BREAK.</t>
  </si>
  <si>
    <t>Suggested, but not inclusive,  expense items that should be booked to this expense category are listed in box to the RIGHT of budget page.</t>
  </si>
  <si>
    <t>Tab 12 &amp; 13 - Occupancy %    &amp;    Narrative</t>
  </si>
  <si>
    <t>Tab 14 &amp; 15  -  Insurance %    &amp;    Narrative</t>
  </si>
  <si>
    <r>
      <rPr>
        <b/>
        <sz val="11"/>
        <color theme="1"/>
        <rFont val="Calibri"/>
        <family val="2"/>
        <scheme val="minor"/>
      </rPr>
      <t xml:space="preserve">Total </t>
    </r>
    <r>
      <rPr>
        <sz val="11"/>
        <color theme="1"/>
        <rFont val="Calibri"/>
        <family val="2"/>
        <scheme val="minor"/>
      </rPr>
      <t>INSURANCE will automatically populate into DCF-ODV Budget Summary</t>
    </r>
  </si>
  <si>
    <r>
      <rPr>
        <b/>
        <sz val="11"/>
        <color theme="1"/>
        <rFont val="Calibri"/>
        <family val="2"/>
        <scheme val="minor"/>
      </rPr>
      <t xml:space="preserve">Total INDIRECT </t>
    </r>
    <r>
      <rPr>
        <sz val="11"/>
        <color theme="1"/>
        <rFont val="Calibri"/>
        <family val="2"/>
        <scheme val="minor"/>
      </rPr>
      <t>INSURANCE  will automatically populate into DCF-ODV Budget Summary INDIRECT section.  Please use this section to keep inline with the 10% allowable per funding source.</t>
    </r>
  </si>
  <si>
    <t>Tab 16 &amp; 17  -  Office Expenses %    &amp;    Narrative</t>
  </si>
  <si>
    <r>
      <rPr>
        <b/>
        <sz val="11"/>
        <color theme="1"/>
        <rFont val="Calibri"/>
        <family val="2"/>
        <scheme val="minor"/>
      </rPr>
      <t xml:space="preserve">Total </t>
    </r>
    <r>
      <rPr>
        <sz val="11"/>
        <color theme="1"/>
        <rFont val="Calibri"/>
        <family val="2"/>
        <scheme val="minor"/>
      </rPr>
      <t>OFFICE EXPENSES will automatically populate into DCF-ODV Budget Summary</t>
    </r>
  </si>
  <si>
    <r>
      <rPr>
        <b/>
        <sz val="11"/>
        <color theme="1"/>
        <rFont val="Calibri"/>
        <family val="2"/>
        <scheme val="minor"/>
      </rPr>
      <t xml:space="preserve">Total INDIRECT </t>
    </r>
    <r>
      <rPr>
        <sz val="11"/>
        <color theme="1"/>
        <rFont val="Calibri"/>
        <family val="2"/>
        <scheme val="minor"/>
      </rPr>
      <t>OFFICE EXPENSES  will automatically populate into DCF-ODV Budget Summary INDIRECT section.  Please use this section to keep inline with the 10% allowable per funding source.</t>
    </r>
  </si>
  <si>
    <t>Tab 18 &amp; 19  -  Travel _Training  %    &amp;    Narrative</t>
  </si>
  <si>
    <r>
      <rPr>
        <b/>
        <sz val="11"/>
        <color theme="1"/>
        <rFont val="Calibri"/>
        <family val="2"/>
        <scheme val="minor"/>
      </rPr>
      <t xml:space="preserve">Total </t>
    </r>
    <r>
      <rPr>
        <sz val="11"/>
        <color theme="1"/>
        <rFont val="Calibri"/>
        <family val="2"/>
        <scheme val="minor"/>
      </rPr>
      <t>TRAVEL_TRAINING  will automatically populate into DCF-ODV Budget Summary</t>
    </r>
  </si>
  <si>
    <r>
      <rPr>
        <b/>
        <sz val="11"/>
        <color theme="1"/>
        <rFont val="Calibri"/>
        <family val="2"/>
        <scheme val="minor"/>
      </rPr>
      <t xml:space="preserve">Total INDIRECT </t>
    </r>
    <r>
      <rPr>
        <sz val="11"/>
        <color theme="1"/>
        <rFont val="Calibri"/>
        <family val="2"/>
        <scheme val="minor"/>
      </rPr>
      <t>TRAVEL_TRAINING will automatically populate into DCF-ODV Budget Summary INDIRECT section.  Please use this section to keep inline with the 10% allowable per funding source.</t>
    </r>
  </si>
  <si>
    <t>Tab 20 &amp; 21  -  Technology_Equipment  %    &amp;    Narrative</t>
  </si>
  <si>
    <r>
      <rPr>
        <b/>
        <sz val="11"/>
        <color theme="1"/>
        <rFont val="Calibri"/>
        <family val="2"/>
        <scheme val="minor"/>
      </rPr>
      <t xml:space="preserve">Total </t>
    </r>
    <r>
      <rPr>
        <sz val="11"/>
        <color theme="1"/>
        <rFont val="Calibri"/>
        <family val="2"/>
        <scheme val="minor"/>
      </rPr>
      <t>TECHNOLOGY_EQUIPMENT  will automatically populate into DCF-ODV Budget Summary</t>
    </r>
  </si>
  <si>
    <r>
      <rPr>
        <b/>
        <sz val="11"/>
        <color theme="1"/>
        <rFont val="Calibri"/>
        <family val="2"/>
        <scheme val="minor"/>
      </rPr>
      <t xml:space="preserve">Total INDIRECT </t>
    </r>
    <r>
      <rPr>
        <sz val="11"/>
        <color theme="1"/>
        <rFont val="Calibri"/>
        <family val="2"/>
        <scheme val="minor"/>
      </rPr>
      <t>TECHNOLOGY_EQUIPMENT will automatically populate into DCF-ODV Budget Summary INDIRECT section.  Please use this section to keep inline with the 10% allowable per funding source.</t>
    </r>
  </si>
  <si>
    <t>Tab 22 &amp; 23  -  Participant Program Services  %    &amp;    Narrative</t>
  </si>
  <si>
    <r>
      <rPr>
        <b/>
        <sz val="11"/>
        <color theme="1"/>
        <rFont val="Calibri"/>
        <family val="2"/>
        <scheme val="minor"/>
      </rPr>
      <t xml:space="preserve">Total </t>
    </r>
    <r>
      <rPr>
        <sz val="11"/>
        <color theme="1"/>
        <rFont val="Calibri"/>
        <family val="2"/>
        <scheme val="minor"/>
      </rPr>
      <t>PARTICIPANT PROGRAM SERVICES  will automatically populate into DCF-ODV Budget Summary</t>
    </r>
  </si>
  <si>
    <r>
      <rPr>
        <b/>
        <sz val="11"/>
        <color theme="1"/>
        <rFont val="Calibri"/>
        <family val="2"/>
        <scheme val="minor"/>
      </rPr>
      <t xml:space="preserve">Total INDIRECT </t>
    </r>
    <r>
      <rPr>
        <sz val="11"/>
        <color theme="1"/>
        <rFont val="Calibri"/>
        <family val="2"/>
        <scheme val="minor"/>
      </rPr>
      <t>PARTICIPANT PROGRAM SERVICES  will automatically populate into DCF-ODV Budget Summary INDIRECT section.  Please use this section to keep inline with the 10% allowable per funding source.</t>
    </r>
  </si>
  <si>
    <t>Tab 24 &amp; 25  -  Contracted Services  %    &amp;    Narrative</t>
  </si>
  <si>
    <r>
      <rPr>
        <b/>
        <sz val="11"/>
        <color theme="1"/>
        <rFont val="Calibri"/>
        <family val="2"/>
        <scheme val="minor"/>
      </rPr>
      <t xml:space="preserve">Total </t>
    </r>
    <r>
      <rPr>
        <sz val="11"/>
        <color theme="1"/>
        <rFont val="Calibri"/>
        <family val="2"/>
        <scheme val="minor"/>
      </rPr>
      <t>CONTRACTED SERVICES  will automatically populate into DCF-ODV Budget Summary</t>
    </r>
  </si>
  <si>
    <r>
      <rPr>
        <b/>
        <sz val="11"/>
        <color theme="1"/>
        <rFont val="Calibri"/>
        <family val="2"/>
        <scheme val="minor"/>
      </rPr>
      <t xml:space="preserve">Total INDIRECT </t>
    </r>
    <r>
      <rPr>
        <sz val="11"/>
        <color theme="1"/>
        <rFont val="Calibri"/>
        <family val="2"/>
        <scheme val="minor"/>
      </rPr>
      <t>CONTRACTED SERVICES  will automatically populate into DCF-ODV Budget Summary INDIRECT section.  Please use this section to keep inline with the 10% allowable per funding source.</t>
    </r>
  </si>
  <si>
    <t>Be sure to utilize Florida Sate Travel cost reimbursement form for travel.</t>
  </si>
  <si>
    <t>Security Rental deposits</t>
  </si>
  <si>
    <t>Up to $500 per participant for move-in items</t>
  </si>
  <si>
    <t>Moving Trucks to relocate already packed up belongings</t>
  </si>
  <si>
    <r>
      <rPr>
        <b/>
        <sz val="11"/>
        <color theme="1"/>
        <rFont val="Calibri"/>
        <family val="2"/>
        <scheme val="minor"/>
      </rPr>
      <t xml:space="preserve">HOUSING FUNDS: </t>
    </r>
    <r>
      <rPr>
        <sz val="11"/>
        <color theme="1"/>
        <rFont val="Calibri"/>
        <family val="2"/>
        <scheme val="minor"/>
      </rPr>
      <t xml:space="preserve"> Up to 2 FTE's can be booked to this funding.  Fill in "Positions booked to Housing Funds"  table below to display number of FTE's</t>
    </r>
  </si>
  <si>
    <t>Housing Initiative Funds specifically ( clients name alone)</t>
  </si>
  <si>
    <t>Postage equipment contract</t>
  </si>
  <si>
    <t>Generator maintenance</t>
  </si>
  <si>
    <t>Appliance Maintenance contracts</t>
  </si>
  <si>
    <t>Housing Initiative Funds specifically</t>
  </si>
  <si>
    <t>Job Title needs to be related to Agency Housing Program duties</t>
  </si>
  <si>
    <t>Booking INDIRECT to Housing will throw off your allowable 10%.  This is allowable with justification in the narratives</t>
  </si>
  <si>
    <t>Hours worked / year</t>
  </si>
  <si>
    <t>Enter in Job Title of positions being booked to Housing funds, TOTAL annual hours they would work in a year, enter in the TOTAL percentage you intend to book to Housing funds and the FTE column will auto populate number of hours booked per staff.  Formula below will display the total number of FTE's your agency has booked to Housing Funds on this budget.</t>
  </si>
  <si>
    <t>FULL TIME staff work 40 hrs. x 52 weeks = 2,080 hours per year.  PART TIME staff could work 20 hrs. x 52 weeks = 1,040 hours per year and so forth.</t>
  </si>
  <si>
    <t>STATE FUNDS (DV Trust Funds and GR)</t>
  </si>
  <si>
    <t>STATE FUNDS
DVTF and GR
 ( DIRECT )</t>
  </si>
  <si>
    <t>DVTF- Funds are allocated from Marriage Licenses, Marriage Dissolution, and Domestic Violence Injunction Fine Fees via the respective Clerks of Circuit Court.</t>
  </si>
  <si>
    <t>GR - Funds are allocated from The Department of Children and Families for the purpose of serving survivors of domestic violence.</t>
  </si>
  <si>
    <t>GR - Funds are allocated from The Department of Children and Families for the purpose of servining families involved in the child welfare system.</t>
  </si>
  <si>
    <t>Federal - Funds are allocated from the Family Violence Prevention and Services program, originating from the U.S. Dept. of Health and Human Services</t>
  </si>
  <si>
    <t>Federal - Funds are allocated from Domestic Violence Prevention, originating from the Personal Responsibility and Work Opportunity Act, administered by the US Dept. of Health &amp; Human Services. Funds may only be used to provide domestic violence services for TANF eligible participants.</t>
  </si>
  <si>
    <t xml:space="preserve">GR - Funds are allocated from the Department of Children and Families to assist surviors in obtaining Transitional/Long-Term Housing. </t>
  </si>
  <si>
    <t xml:space="preserve">Complete the Fiscal Risk Assessment form, and have it signed by the Agency's Executive Director.  This worsheet should be printed as a PDF file and submitted separate from the Excel file. </t>
  </si>
  <si>
    <t xml:space="preserve">Compete the certification for the cost allocation and have it signed by the Agency's Executive Director/CEO. This worsheet should be printed as a PDF file and submitted separate from the Excel file. </t>
  </si>
  <si>
    <t>STATE FUNDS
DVTF and GR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</si>
</sst>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
    <numFmt numFmtId="167" formatCode="#,##0.0000"/>
  </numFmts>
  <fonts count="74" x14ac:knownFonts="1">
    <font>
      <sz val="11"/>
      <color theme="1"/>
      <name val="Calibri"/>
      <family val="2"/>
      <scheme val="minor"/>
    </font>
    <font>
      <sz val="12"/>
      <name val="Arial"/>
      <family val="2"/>
    </font>
    <font>
      <sz val="12"/>
      <color theme="1"/>
      <name val="Calibri"/>
      <family val="2"/>
      <scheme val="minor"/>
    </font>
    <font>
      <sz val="14"/>
      <color theme="1"/>
      <name val="Calibri"/>
      <family val="2"/>
      <scheme val="minor"/>
    </font>
    <font>
      <b/>
      <sz val="24"/>
      <color theme="1"/>
      <name val="Calibri"/>
      <family val="2"/>
      <scheme val="minor"/>
    </font>
    <font>
      <b/>
      <sz val="12"/>
      <name val="Arial"/>
      <family val="2"/>
    </font>
    <font>
      <sz val="10"/>
      <name val="Arial"/>
      <family val="2"/>
    </font>
    <font>
      <b/>
      <sz val="10"/>
      <name val="Arial"/>
      <family val="2"/>
    </font>
    <font>
      <b/>
      <u/>
      <sz val="12"/>
      <name val="Arial"/>
      <family val="2"/>
    </font>
    <font>
      <sz val="11"/>
      <color theme="1"/>
      <name val="Arial"/>
      <family val="2"/>
    </font>
    <font>
      <sz val="12"/>
      <color theme="1"/>
      <name val="Arial"/>
      <family val="2"/>
    </font>
    <font>
      <b/>
      <sz val="11"/>
      <name val="Arial"/>
      <family val="2"/>
    </font>
    <font>
      <b/>
      <sz val="11"/>
      <color theme="1"/>
      <name val="Arial"/>
      <family val="2"/>
    </font>
    <font>
      <b/>
      <sz val="12"/>
      <color theme="1"/>
      <name val="Arial"/>
      <family val="2"/>
    </font>
    <font>
      <b/>
      <sz val="24"/>
      <color theme="1"/>
      <name val="Arial"/>
      <family val="2"/>
    </font>
    <font>
      <sz val="14"/>
      <color theme="1"/>
      <name val="Arial"/>
      <family val="2"/>
    </font>
    <font>
      <u/>
      <sz val="11"/>
      <color theme="10"/>
      <name val="Calibri"/>
      <family val="2"/>
      <scheme val="minor"/>
    </font>
    <font>
      <b/>
      <i/>
      <sz val="12"/>
      <name val="Arial"/>
      <family val="2"/>
    </font>
    <font>
      <sz val="10"/>
      <color theme="1"/>
      <name val="Calibri"/>
      <family val="2"/>
      <scheme val="minor"/>
    </font>
    <font>
      <b/>
      <sz val="10"/>
      <color rgb="FF0000FF"/>
      <name val="Arial"/>
      <family val="2"/>
    </font>
    <font>
      <b/>
      <u/>
      <sz val="10"/>
      <name val="Arial"/>
      <family val="2"/>
    </font>
    <font>
      <sz val="11"/>
      <color theme="1"/>
      <name val="Calibri"/>
      <family val="2"/>
      <scheme val="minor"/>
    </font>
    <font>
      <sz val="10"/>
      <color theme="1"/>
      <name val="Arial"/>
      <family val="2"/>
    </font>
    <font>
      <b/>
      <sz val="10"/>
      <color theme="1"/>
      <name val="Arial"/>
      <family val="2"/>
    </font>
    <font>
      <sz val="8"/>
      <name val="Arial"/>
      <family val="2"/>
    </font>
    <font>
      <b/>
      <sz val="12"/>
      <color rgb="FF0066FF"/>
      <name val="Arial"/>
      <family val="2"/>
    </font>
    <font>
      <b/>
      <sz val="11"/>
      <color rgb="FF0066FF"/>
      <name val="Arial"/>
      <family val="2"/>
    </font>
    <font>
      <b/>
      <sz val="16"/>
      <name val="Arial"/>
      <family val="2"/>
    </font>
    <font>
      <b/>
      <i/>
      <sz val="11"/>
      <name val="Arial"/>
      <family val="2"/>
    </font>
    <font>
      <b/>
      <i/>
      <sz val="11"/>
      <color theme="1"/>
      <name val="Calibri"/>
      <family val="2"/>
      <scheme val="minor"/>
    </font>
    <font>
      <sz val="11"/>
      <name val="Arial"/>
      <family val="2"/>
    </font>
    <font>
      <b/>
      <sz val="16"/>
      <color theme="1"/>
      <name val="Arial"/>
      <family val="2"/>
    </font>
    <font>
      <b/>
      <sz val="11"/>
      <color theme="1"/>
      <name val="Calibri"/>
      <family val="2"/>
      <scheme val="minor"/>
    </font>
    <font>
      <sz val="12"/>
      <color rgb="FF0000FF"/>
      <name val="Arial"/>
      <family val="2"/>
    </font>
    <font>
      <sz val="11"/>
      <name val="Calibri"/>
      <family val="2"/>
      <scheme val="minor"/>
    </font>
    <font>
      <b/>
      <sz val="18"/>
      <color theme="1"/>
      <name val="Calibri"/>
      <family val="2"/>
      <scheme val="minor"/>
    </font>
    <font>
      <b/>
      <sz val="12"/>
      <color theme="1"/>
      <name val="Calibri"/>
      <family val="2"/>
      <scheme val="minor"/>
    </font>
    <font>
      <b/>
      <sz val="16"/>
      <color theme="1"/>
      <name val="Calibri"/>
      <family val="2"/>
      <scheme val="minor"/>
    </font>
    <font>
      <sz val="11"/>
      <color theme="8" tint="-0.249977111117893"/>
      <name val="Arial"/>
      <family val="2"/>
    </font>
    <font>
      <b/>
      <sz val="11"/>
      <color theme="8" tint="-0.249977111117893"/>
      <name val="Arial"/>
      <family val="2"/>
    </font>
    <font>
      <strike/>
      <sz val="10"/>
      <name val="Arial"/>
      <family val="2"/>
    </font>
    <font>
      <b/>
      <sz val="12"/>
      <color rgb="FF0000FF"/>
      <name val="Arial"/>
      <family val="2"/>
    </font>
    <font>
      <sz val="10"/>
      <color theme="1"/>
      <name val="Tahoma"/>
      <family val="2"/>
    </font>
    <font>
      <b/>
      <sz val="14"/>
      <color theme="1"/>
      <name val="Arial"/>
      <family val="2"/>
    </font>
    <font>
      <b/>
      <sz val="10"/>
      <color theme="1"/>
      <name val="Tahoma"/>
      <family val="2"/>
    </font>
    <font>
      <i/>
      <sz val="8"/>
      <color theme="1"/>
      <name val="Arial"/>
      <family val="2"/>
    </font>
    <font>
      <sz val="7"/>
      <color rgb="FFFF0000"/>
      <name val="Arial"/>
      <family val="2"/>
    </font>
    <font>
      <sz val="7"/>
      <color indexed="10"/>
      <name val="Arial"/>
      <family val="2"/>
    </font>
    <font>
      <sz val="10"/>
      <color rgb="FFFF0000"/>
      <name val="Arial"/>
      <family val="2"/>
    </font>
    <font>
      <sz val="9"/>
      <color indexed="81"/>
      <name val="Tahoma"/>
      <family val="2"/>
    </font>
    <font>
      <b/>
      <sz val="9"/>
      <color indexed="81"/>
      <name val="Tahoma"/>
      <family val="2"/>
    </font>
    <font>
      <b/>
      <sz val="14"/>
      <color rgb="FF0000FF"/>
      <name val="Arial"/>
      <family val="2"/>
    </font>
    <font>
      <u/>
      <sz val="10"/>
      <color indexed="12"/>
      <name val="Arial"/>
      <family val="2"/>
    </font>
    <font>
      <b/>
      <sz val="20"/>
      <name val="Calibri"/>
      <family val="2"/>
      <scheme val="minor"/>
    </font>
    <font>
      <sz val="10"/>
      <name val="Calibri"/>
      <family val="2"/>
      <scheme val="minor"/>
    </font>
    <font>
      <b/>
      <sz val="14"/>
      <name val="Calibri"/>
      <family val="2"/>
      <scheme val="minor"/>
    </font>
    <font>
      <sz val="14"/>
      <name val="Calibri"/>
      <family val="2"/>
      <scheme val="minor"/>
    </font>
    <font>
      <b/>
      <sz val="10"/>
      <name val="Calibri"/>
      <family val="2"/>
      <scheme val="minor"/>
    </font>
    <font>
      <b/>
      <sz val="11"/>
      <name val="Calibri"/>
      <family val="2"/>
      <scheme val="minor"/>
    </font>
    <font>
      <i/>
      <sz val="10"/>
      <color theme="1"/>
      <name val="Arial"/>
      <family val="2"/>
    </font>
    <font>
      <sz val="8"/>
      <name val="Calibri"/>
      <family val="2"/>
      <scheme val="minor"/>
    </font>
    <font>
      <b/>
      <u/>
      <sz val="11"/>
      <color theme="1"/>
      <name val="Calibri"/>
      <family val="2"/>
      <scheme val="minor"/>
    </font>
    <font>
      <sz val="14"/>
      <color rgb="FFFF0000"/>
      <name val="Arial"/>
      <family val="2"/>
    </font>
    <font>
      <b/>
      <sz val="14"/>
      <color indexed="10"/>
      <name val="Arial"/>
      <family val="2"/>
    </font>
    <font>
      <sz val="14"/>
      <color indexed="10"/>
      <name val="Arial"/>
      <family val="2"/>
    </font>
    <font>
      <b/>
      <u/>
      <sz val="14"/>
      <color rgb="FFFF0000"/>
      <name val="Arial"/>
      <family val="2"/>
    </font>
    <font>
      <b/>
      <u/>
      <sz val="10"/>
      <color theme="1"/>
      <name val="Arial"/>
      <family val="2"/>
    </font>
    <font>
      <b/>
      <u/>
      <sz val="11"/>
      <name val="Calibri"/>
      <family val="2"/>
      <scheme val="minor"/>
    </font>
    <font>
      <sz val="12"/>
      <name val="Calibri"/>
      <family val="2"/>
      <scheme val="minor"/>
    </font>
    <font>
      <sz val="11"/>
      <color theme="1"/>
      <name val="Symbol"/>
      <family val="1"/>
      <charset val="2"/>
    </font>
    <font>
      <sz val="7"/>
      <color theme="1"/>
      <name val="Times New Roman"/>
      <family val="1"/>
    </font>
    <font>
      <sz val="11"/>
      <color theme="1"/>
      <name val="Courier New"/>
      <family val="3"/>
    </font>
    <font>
      <u/>
      <sz val="12"/>
      <color theme="1"/>
      <name val="Calibri"/>
      <family val="2"/>
      <scheme val="minor"/>
    </font>
    <font>
      <b/>
      <u/>
      <sz val="12"/>
      <color theme="1"/>
      <name val="Calibri"/>
      <family val="2"/>
      <scheme val="minor"/>
    </font>
  </fonts>
  <fills count="31">
    <fill>
      <patternFill patternType="none"/>
    </fill>
    <fill>
      <patternFill patternType="gray125"/>
    </fill>
    <fill>
      <patternFill patternType="solid">
        <fgColor theme="0" tint="-4.9989318521683403E-2"/>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3" tint="0.79998168889431442"/>
        <bgColor indexed="64"/>
      </patternFill>
    </fill>
    <fill>
      <patternFill patternType="solid">
        <fgColor indexed="4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FFFF99"/>
        <bgColor indexed="64"/>
      </patternFill>
    </fill>
    <fill>
      <patternFill patternType="solid">
        <fgColor rgb="FFACF6B8"/>
        <bgColor indexed="64"/>
      </patternFill>
    </fill>
    <fill>
      <patternFill patternType="solid">
        <fgColor rgb="FFCC66FF"/>
        <bgColor indexed="64"/>
      </patternFill>
    </fill>
    <fill>
      <patternFill patternType="solid">
        <fgColor theme="5"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99FF"/>
        <bgColor indexed="64"/>
      </patternFill>
    </fill>
    <fill>
      <patternFill patternType="solid">
        <fgColor theme="5" tint="0.59999389629810485"/>
        <bgColor indexed="64"/>
      </patternFill>
    </fill>
    <fill>
      <patternFill patternType="solid">
        <fgColor rgb="FF00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9"/>
      </left>
      <right/>
      <top/>
      <bottom/>
      <diagonal/>
    </border>
    <border>
      <left style="thin">
        <color indexed="9"/>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auto="1"/>
      </left>
      <right/>
      <top style="medium">
        <color auto="1"/>
      </top>
      <bottom/>
      <diagonal/>
    </border>
    <border>
      <left style="thin">
        <color auto="1"/>
      </left>
      <right style="medium">
        <color indexed="64"/>
      </right>
      <top style="thick">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9"/>
      </left>
      <right/>
      <top style="thin">
        <color indexed="9"/>
      </top>
      <bottom style="thin">
        <color indexed="9"/>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auto="1"/>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top style="thin">
        <color indexed="9"/>
      </top>
      <bottom style="thin">
        <color indexed="9"/>
      </bottom>
      <diagonal/>
    </border>
    <border>
      <left style="thin">
        <color indexed="9"/>
      </left>
      <right style="thin">
        <color indexed="9"/>
      </right>
      <top style="medium">
        <color indexed="64"/>
      </top>
      <bottom/>
      <diagonal/>
    </border>
    <border>
      <left/>
      <right style="thin">
        <color indexed="64"/>
      </right>
      <top style="medium">
        <color indexed="64"/>
      </top>
      <bottom style="thick">
        <color indexed="64"/>
      </bottom>
      <diagonal/>
    </border>
    <border>
      <left/>
      <right/>
      <top style="thick">
        <color indexed="64"/>
      </top>
      <bottom style="thick">
        <color indexed="64"/>
      </bottom>
      <diagonal/>
    </border>
    <border>
      <left style="thick">
        <color auto="1"/>
      </left>
      <right/>
      <top style="medium">
        <color auto="1"/>
      </top>
      <bottom style="medium">
        <color auto="1"/>
      </bottom>
      <diagonal/>
    </border>
    <border>
      <left style="thick">
        <color auto="1"/>
      </left>
      <right/>
      <top/>
      <bottom style="medium">
        <color auto="1"/>
      </bottom>
      <diagonal/>
    </border>
    <border>
      <left/>
      <right style="thick">
        <color auto="1"/>
      </right>
      <top style="medium">
        <color auto="1"/>
      </top>
      <bottom style="medium">
        <color auto="1"/>
      </bottom>
      <diagonal/>
    </border>
    <border>
      <left/>
      <right style="thick">
        <color auto="1"/>
      </right>
      <top/>
      <bottom style="medium">
        <color auto="1"/>
      </bottom>
      <diagonal/>
    </border>
    <border>
      <left/>
      <right style="thick">
        <color indexed="64"/>
      </right>
      <top style="thick">
        <color indexed="64"/>
      </top>
      <bottom style="thick">
        <color indexed="64"/>
      </bottom>
      <diagonal/>
    </border>
    <border>
      <left style="medium">
        <color indexed="64"/>
      </left>
      <right style="medium">
        <color auto="1"/>
      </right>
      <top style="thin">
        <color auto="1"/>
      </top>
      <bottom style="thin">
        <color auto="1"/>
      </bottom>
      <diagonal/>
    </border>
    <border>
      <left style="medium">
        <color indexed="64"/>
      </left>
      <right style="medium">
        <color auto="1"/>
      </right>
      <top style="thin">
        <color auto="1"/>
      </top>
      <bottom/>
      <diagonal/>
    </border>
    <border>
      <left style="medium">
        <color indexed="64"/>
      </left>
      <right/>
      <top style="thick">
        <color indexed="64"/>
      </top>
      <bottom style="thick">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thick">
        <color indexed="64"/>
      </bottom>
      <diagonal/>
    </border>
    <border>
      <left style="thin">
        <color indexed="9"/>
      </left>
      <right style="thin">
        <color indexed="9"/>
      </right>
      <top style="thin">
        <color indexed="9"/>
      </top>
      <bottom style="thick">
        <color indexed="64"/>
      </bottom>
      <diagonal/>
    </border>
    <border>
      <left style="thin">
        <color indexed="9"/>
      </left>
      <right style="medium">
        <color indexed="64"/>
      </right>
      <top style="thin">
        <color indexed="9"/>
      </top>
      <bottom style="thick">
        <color indexed="64"/>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style="thin">
        <color indexed="9"/>
      </left>
      <right style="thin">
        <color indexed="9"/>
      </right>
      <top/>
      <bottom/>
      <diagonal/>
    </border>
    <border>
      <left style="thin">
        <color indexed="9"/>
      </left>
      <right style="medium">
        <color indexed="64"/>
      </right>
      <top/>
      <bottom/>
      <diagonal/>
    </border>
    <border>
      <left style="medium">
        <color indexed="64"/>
      </left>
      <right style="thin">
        <color indexed="9"/>
      </right>
      <top/>
      <bottom style="thick">
        <color indexed="64"/>
      </bottom>
      <diagonal/>
    </border>
    <border>
      <left style="thin">
        <color indexed="9"/>
      </left>
      <right style="thin">
        <color indexed="9"/>
      </right>
      <top/>
      <bottom style="thick">
        <color indexed="64"/>
      </bottom>
      <diagonal/>
    </border>
    <border>
      <left style="thin">
        <color indexed="9"/>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8">
    <xf numFmtId="0" fontId="0" fillId="0" borderId="0"/>
    <xf numFmtId="0" fontId="16" fillId="0" borderId="0" applyNumberForma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52" fillId="0" borderId="0" applyNumberFormat="0" applyFill="0" applyBorder="0" applyAlignment="0" applyProtection="0">
      <alignment vertical="top"/>
      <protection locked="0"/>
    </xf>
  </cellStyleXfs>
  <cellXfs count="747">
    <xf numFmtId="0" fontId="0" fillId="0" borderId="0" xfId="0"/>
    <xf numFmtId="0" fontId="1" fillId="0" borderId="0" xfId="0" applyFont="1" applyAlignment="1">
      <alignment wrapText="1"/>
    </xf>
    <xf numFmtId="0" fontId="1" fillId="0" borderId="0" xfId="0" applyFont="1" applyAlignment="1">
      <alignment horizontal="left" indent="4"/>
    </xf>
    <xf numFmtId="0" fontId="1" fillId="0" borderId="0" xfId="0" applyFont="1"/>
    <xf numFmtId="0" fontId="5" fillId="0" borderId="0" xfId="0" applyFont="1"/>
    <xf numFmtId="0" fontId="6" fillId="0" borderId="0" xfId="0" applyFont="1"/>
    <xf numFmtId="0" fontId="1" fillId="0" borderId="9" xfId="0" applyFont="1" applyBorder="1"/>
    <xf numFmtId="0" fontId="8" fillId="0" borderId="0" xfId="0" applyFont="1"/>
    <xf numFmtId="0" fontId="9" fillId="0" borderId="0" xfId="0" applyFont="1"/>
    <xf numFmtId="0" fontId="10" fillId="0" borderId="0" xfId="0" applyFont="1"/>
    <xf numFmtId="0" fontId="13" fillId="0" borderId="0" xfId="0" applyFont="1" applyAlignment="1">
      <alignment horizontal="right"/>
    </xf>
    <xf numFmtId="8" fontId="5" fillId="0" borderId="0" xfId="0" applyNumberFormat="1" applyFont="1"/>
    <xf numFmtId="0" fontId="5" fillId="7" borderId="0" xfId="0" applyFont="1" applyFill="1"/>
    <xf numFmtId="8" fontId="5" fillId="7" borderId="0" xfId="0" applyNumberFormat="1" applyFont="1" applyFill="1"/>
    <xf numFmtId="0" fontId="5" fillId="0" borderId="16" xfId="0" applyFont="1" applyBorder="1"/>
    <xf numFmtId="0" fontId="5" fillId="7" borderId="17" xfId="0" applyFont="1" applyFill="1" applyBorder="1"/>
    <xf numFmtId="0" fontId="5" fillId="7" borderId="16" xfId="0" applyFont="1" applyFill="1" applyBorder="1"/>
    <xf numFmtId="0" fontId="5" fillId="0" borderId="17" xfId="0" applyFont="1" applyBorder="1"/>
    <xf numFmtId="8" fontId="10" fillId="2" borderId="14" xfId="0" applyNumberFormat="1" applyFont="1" applyFill="1" applyBorder="1" applyProtection="1">
      <protection locked="0"/>
    </xf>
    <xf numFmtId="0" fontId="5" fillId="7" borderId="14" xfId="0" applyFont="1" applyFill="1" applyBorder="1"/>
    <xf numFmtId="0" fontId="5" fillId="7" borderId="2" xfId="0" applyFont="1" applyFill="1" applyBorder="1"/>
    <xf numFmtId="0" fontId="5" fillId="7" borderId="3" xfId="0" applyFont="1" applyFill="1" applyBorder="1"/>
    <xf numFmtId="0" fontId="5" fillId="0" borderId="0" xfId="0" applyFont="1" applyAlignment="1">
      <alignment vertical="center" wrapText="1"/>
    </xf>
    <xf numFmtId="0" fontId="5" fillId="0" borderId="9" xfId="0" applyFont="1" applyBorder="1"/>
    <xf numFmtId="0" fontId="1" fillId="0" borderId="0" xfId="0" applyFont="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8" fontId="6" fillId="12" borderId="5" xfId="0" applyNumberFormat="1" applyFont="1" applyFill="1" applyBorder="1" applyProtection="1">
      <protection locked="0"/>
    </xf>
    <xf numFmtId="0" fontId="6" fillId="0" borderId="5" xfId="0" applyFont="1" applyBorder="1" applyProtection="1">
      <protection locked="0"/>
    </xf>
    <xf numFmtId="0" fontId="6" fillId="0" borderId="26" xfId="0" applyFont="1" applyBorder="1" applyProtection="1">
      <protection locked="0"/>
    </xf>
    <xf numFmtId="0" fontId="7" fillId="0" borderId="29" xfId="0" quotePrefix="1" applyFont="1" applyBorder="1"/>
    <xf numFmtId="0" fontId="20" fillId="0" borderId="0" xfId="0" applyFont="1"/>
    <xf numFmtId="0" fontId="19" fillId="0" borderId="19" xfId="0" applyFont="1" applyBorder="1" applyAlignment="1">
      <alignment vertical="center" wrapText="1"/>
    </xf>
    <xf numFmtId="0" fontId="22" fillId="0" borderId="8" xfId="0" applyFont="1" applyBorder="1"/>
    <xf numFmtId="0" fontId="22" fillId="0" borderId="9" xfId="0" applyFont="1" applyBorder="1"/>
    <xf numFmtId="0" fontId="22" fillId="0" borderId="0" xfId="0" applyFont="1"/>
    <xf numFmtId="9" fontId="22" fillId="12" borderId="5" xfId="0" applyNumberFormat="1" applyFont="1" applyFill="1" applyBorder="1" applyProtection="1">
      <protection locked="0"/>
    </xf>
    <xf numFmtId="8" fontId="22" fillId="12" borderId="5" xfId="0" applyNumberFormat="1" applyFont="1" applyFill="1" applyBorder="1" applyProtection="1">
      <protection locked="0"/>
    </xf>
    <xf numFmtId="8" fontId="22" fillId="12" borderId="5" xfId="0" applyNumberFormat="1" applyFont="1" applyFill="1" applyBorder="1"/>
    <xf numFmtId="8" fontId="22" fillId="12" borderId="21" xfId="0" applyNumberFormat="1" applyFont="1" applyFill="1" applyBorder="1"/>
    <xf numFmtId="9" fontId="22" fillId="12" borderId="5" xfId="2" applyFont="1" applyFill="1" applyBorder="1"/>
    <xf numFmtId="0" fontId="17" fillId="0" borderId="0" xfId="0" applyFont="1"/>
    <xf numFmtId="0" fontId="5" fillId="0" borderId="0" xfId="0" applyFont="1" applyProtection="1">
      <protection locked="0"/>
    </xf>
    <xf numFmtId="0" fontId="1" fillId="0" borderId="0" xfId="0" applyFont="1" applyProtection="1">
      <protection locked="0"/>
    </xf>
    <xf numFmtId="0" fontId="1" fillId="0" borderId="0" xfId="0" applyFont="1" applyAlignment="1" applyProtection="1">
      <alignment wrapText="1"/>
      <protection locked="0"/>
    </xf>
    <xf numFmtId="0" fontId="5" fillId="0" borderId="0" xfId="0" applyFont="1" applyAlignment="1" applyProtection="1">
      <alignment horizontal="right"/>
      <protection locked="0"/>
    </xf>
    <xf numFmtId="0" fontId="1" fillId="0" borderId="0" xfId="0" applyFont="1" applyAlignment="1" applyProtection="1">
      <alignment horizontal="right"/>
      <protection locked="0"/>
    </xf>
    <xf numFmtId="9" fontId="22" fillId="0" borderId="5" xfId="0" applyNumberFormat="1" applyFont="1" applyBorder="1" applyProtection="1">
      <protection locked="0"/>
    </xf>
    <xf numFmtId="9" fontId="22" fillId="0" borderId="26" xfId="0" applyNumberFormat="1" applyFont="1" applyBorder="1" applyProtection="1">
      <protection locked="0"/>
    </xf>
    <xf numFmtId="0" fontId="7" fillId="21" borderId="5" xfId="0" applyFont="1" applyFill="1" applyBorder="1" applyAlignment="1">
      <alignment horizontal="center"/>
    </xf>
    <xf numFmtId="0" fontId="7" fillId="19" borderId="5" xfId="0" applyFont="1" applyFill="1" applyBorder="1" applyAlignment="1">
      <alignment horizontal="center"/>
    </xf>
    <xf numFmtId="0" fontId="7" fillId="18" borderId="5" xfId="0" applyFont="1" applyFill="1" applyBorder="1" applyAlignment="1">
      <alignment horizontal="center"/>
    </xf>
    <xf numFmtId="9" fontId="0" fillId="0" borderId="0" xfId="2" applyFont="1"/>
    <xf numFmtId="9" fontId="10" fillId="0" borderId="0" xfId="2" applyFont="1"/>
    <xf numFmtId="9" fontId="22" fillId="0" borderId="0" xfId="2" applyFont="1"/>
    <xf numFmtId="9" fontId="19" fillId="0" borderId="19" xfId="2" applyFont="1" applyBorder="1" applyAlignment="1">
      <alignment vertical="center" wrapText="1"/>
    </xf>
    <xf numFmtId="9" fontId="9" fillId="0" borderId="0" xfId="2" applyFont="1"/>
    <xf numFmtId="164" fontId="0" fillId="0" borderId="0" xfId="0" applyNumberFormat="1"/>
    <xf numFmtId="164" fontId="10" fillId="0" borderId="0" xfId="0" applyNumberFormat="1" applyFont="1"/>
    <xf numFmtId="164" fontId="22" fillId="0" borderId="0" xfId="0" applyNumberFormat="1" applyFont="1"/>
    <xf numFmtId="164" fontId="19" fillId="0" borderId="19" xfId="0" applyNumberFormat="1" applyFont="1" applyBorder="1" applyAlignment="1">
      <alignment vertical="center" wrapText="1"/>
    </xf>
    <xf numFmtId="164" fontId="9" fillId="0" borderId="0" xfId="0" applyNumberFormat="1" applyFont="1"/>
    <xf numFmtId="0" fontId="6" fillId="12" borderId="7" xfId="0" applyFont="1" applyFill="1" applyBorder="1" applyProtection="1">
      <protection locked="0"/>
    </xf>
    <xf numFmtId="8" fontId="22" fillId="21" borderId="5" xfId="0" applyNumberFormat="1" applyFont="1" applyFill="1" applyBorder="1"/>
    <xf numFmtId="8" fontId="22" fillId="19" borderId="5" xfId="0" applyNumberFormat="1" applyFont="1" applyFill="1" applyBorder="1" applyProtection="1">
      <protection locked="0"/>
    </xf>
    <xf numFmtId="0" fontId="7" fillId="4" borderId="5"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5" fillId="0" borderId="0" xfId="0" applyFont="1" applyAlignment="1">
      <alignment horizontal="left"/>
    </xf>
    <xf numFmtId="0" fontId="1" fillId="0" borderId="0" xfId="0" applyFont="1" applyAlignment="1">
      <alignment horizontal="left"/>
    </xf>
    <xf numFmtId="0" fontId="2" fillId="0" borderId="0" xfId="0" applyFont="1"/>
    <xf numFmtId="0" fontId="1" fillId="0" borderId="4" xfId="0" applyFont="1" applyBorder="1"/>
    <xf numFmtId="0" fontId="12" fillId="0" borderId="0" xfId="0" applyFont="1"/>
    <xf numFmtId="0" fontId="10" fillId="14" borderId="0" xfId="0" applyFont="1" applyFill="1"/>
    <xf numFmtId="0" fontId="13" fillId="14" borderId="0" xfId="0" applyFont="1" applyFill="1" applyAlignment="1">
      <alignment horizontal="right"/>
    </xf>
    <xf numFmtId="8" fontId="22" fillId="18" borderId="5" xfId="0" applyNumberFormat="1" applyFont="1" applyFill="1" applyBorder="1"/>
    <xf numFmtId="0" fontId="10" fillId="14" borderId="15" xfId="0" applyFont="1" applyFill="1" applyBorder="1" applyAlignment="1">
      <alignment horizontal="center" shrinkToFit="1"/>
    </xf>
    <xf numFmtId="0" fontId="13" fillId="14" borderId="0" xfId="0" applyFont="1" applyFill="1" applyAlignment="1">
      <alignment horizontal="right" shrinkToFit="1"/>
    </xf>
    <xf numFmtId="0" fontId="10" fillId="0" borderId="0" xfId="0" applyFont="1" applyAlignment="1">
      <alignment horizontal="center" shrinkToFit="1"/>
    </xf>
    <xf numFmtId="0" fontId="10" fillId="0" borderId="9" xfId="0" applyFont="1" applyBorder="1" applyAlignment="1">
      <alignment wrapText="1"/>
    </xf>
    <xf numFmtId="0" fontId="22" fillId="0" borderId="9" xfId="0" applyFont="1" applyBorder="1" applyAlignment="1">
      <alignment horizontal="center" shrinkToFit="1"/>
    </xf>
    <xf numFmtId="0" fontId="10" fillId="0" borderId="9" xfId="0" applyFont="1" applyBorder="1"/>
    <xf numFmtId="0" fontId="13" fillId="0" borderId="9" xfId="0" applyFont="1" applyBorder="1"/>
    <xf numFmtId="0" fontId="13" fillId="0" borderId="0" xfId="0" applyFont="1"/>
    <xf numFmtId="0" fontId="11" fillId="0" borderId="0" xfId="0" applyFont="1" applyProtection="1">
      <protection locked="0"/>
    </xf>
    <xf numFmtId="0" fontId="30" fillId="0" borderId="0" xfId="0" applyFont="1" applyProtection="1">
      <protection locked="0"/>
    </xf>
    <xf numFmtId="0" fontId="9" fillId="0" borderId="0" xfId="0" applyFont="1" applyAlignment="1">
      <alignment vertical="top"/>
    </xf>
    <xf numFmtId="0" fontId="5" fillId="5" borderId="1" xfId="0" applyFont="1" applyFill="1" applyBorder="1"/>
    <xf numFmtId="8" fontId="5" fillId="5" borderId="2" xfId="0" applyNumberFormat="1" applyFont="1" applyFill="1" applyBorder="1"/>
    <xf numFmtId="0" fontId="10" fillId="0" borderId="15" xfId="0" applyFont="1" applyBorder="1" applyAlignment="1" applyProtection="1">
      <alignment shrinkToFit="1"/>
      <protection locked="0"/>
    </xf>
    <xf numFmtId="0" fontId="10" fillId="0" borderId="0" xfId="0" applyFont="1" applyAlignment="1">
      <alignment vertical="top"/>
    </xf>
    <xf numFmtId="0" fontId="9" fillId="0" borderId="0" xfId="0" applyFont="1" applyAlignment="1" applyProtection="1">
      <alignment vertical="top"/>
      <protection locked="0"/>
    </xf>
    <xf numFmtId="0" fontId="9" fillId="0" borderId="0" xfId="0" applyFont="1" applyProtection="1">
      <protection locked="0"/>
    </xf>
    <xf numFmtId="9" fontId="22" fillId="0" borderId="5" xfId="2" applyFont="1" applyFill="1" applyBorder="1" applyProtection="1">
      <protection locked="0"/>
    </xf>
    <xf numFmtId="9" fontId="22" fillId="0" borderId="26" xfId="2" applyFont="1" applyFill="1" applyBorder="1" applyProtection="1">
      <protection locked="0"/>
    </xf>
    <xf numFmtId="9" fontId="7" fillId="17" borderId="23" xfId="2" applyFont="1" applyFill="1" applyBorder="1" applyAlignment="1" applyProtection="1">
      <alignment horizontal="center"/>
    </xf>
    <xf numFmtId="0" fontId="7" fillId="17" borderId="24" xfId="0" applyFont="1" applyFill="1" applyBorder="1" applyAlignment="1">
      <alignment horizontal="center"/>
    </xf>
    <xf numFmtId="0" fontId="9" fillId="0" borderId="0" xfId="0" applyFont="1" applyAlignment="1" applyProtection="1">
      <alignment horizontal="right"/>
      <protection locked="0"/>
    </xf>
    <xf numFmtId="0" fontId="13" fillId="0" borderId="0" xfId="0" applyFont="1" applyProtection="1">
      <protection locked="0"/>
    </xf>
    <xf numFmtId="0" fontId="0" fillId="0" borderId="0" xfId="0" applyProtection="1">
      <protection locked="0"/>
    </xf>
    <xf numFmtId="0" fontId="29" fillId="0" borderId="0" xfId="0" applyFont="1" applyProtection="1">
      <protection locked="0"/>
    </xf>
    <xf numFmtId="0" fontId="12" fillId="0" borderId="0" xfId="0" applyFont="1" applyProtection="1">
      <protection locked="0"/>
    </xf>
    <xf numFmtId="0" fontId="10" fillId="0" borderId="15" xfId="0" applyFont="1" applyBorder="1" applyAlignment="1">
      <alignment wrapText="1"/>
    </xf>
    <xf numFmtId="0" fontId="5" fillId="0" borderId="15" xfId="0" applyFont="1" applyBorder="1" applyAlignment="1" applyProtection="1">
      <alignment vertical="center" wrapText="1"/>
      <protection locked="0"/>
    </xf>
    <xf numFmtId="0" fontId="5" fillId="0" borderId="15" xfId="0" applyFont="1" applyBorder="1" applyAlignment="1">
      <alignment horizontal="right" vertical="center"/>
    </xf>
    <xf numFmtId="8" fontId="5" fillId="4" borderId="43" xfId="0" applyNumberFormat="1" applyFont="1" applyFill="1" applyBorder="1"/>
    <xf numFmtId="8" fontId="5" fillId="7" borderId="37" xfId="0" applyNumberFormat="1" applyFont="1" applyFill="1" applyBorder="1" applyAlignment="1">
      <alignment horizontal="center"/>
    </xf>
    <xf numFmtId="8" fontId="5" fillId="7" borderId="38" xfId="0" applyNumberFormat="1" applyFont="1" applyFill="1" applyBorder="1" applyAlignment="1">
      <alignment horizontal="center"/>
    </xf>
    <xf numFmtId="0" fontId="5" fillId="5" borderId="14" xfId="0" applyFont="1" applyFill="1" applyBorder="1"/>
    <xf numFmtId="8" fontId="5" fillId="5" borderId="14" xfId="0" applyNumberFormat="1" applyFont="1" applyFill="1" applyBorder="1"/>
    <xf numFmtId="0" fontId="22" fillId="0" borderId="52" xfId="0" applyFont="1" applyBorder="1"/>
    <xf numFmtId="0" fontId="22" fillId="0" borderId="53" xfId="0" applyFont="1" applyBorder="1"/>
    <xf numFmtId="9" fontId="6" fillId="0" borderId="0" xfId="2" applyFont="1" applyBorder="1"/>
    <xf numFmtId="164" fontId="6" fillId="0" borderId="0" xfId="0" applyNumberFormat="1" applyFont="1"/>
    <xf numFmtId="0" fontId="18" fillId="0" borderId="0" xfId="0" applyFont="1"/>
    <xf numFmtId="164" fontId="18" fillId="0" borderId="0" xfId="0" applyNumberFormat="1" applyFont="1"/>
    <xf numFmtId="9" fontId="9" fillId="0" borderId="0" xfId="2" applyFont="1" applyBorder="1"/>
    <xf numFmtId="8" fontId="7" fillId="7" borderId="55" xfId="0" applyNumberFormat="1" applyFont="1" applyFill="1" applyBorder="1"/>
    <xf numFmtId="9" fontId="7" fillId="7" borderId="55" xfId="2" applyFont="1" applyFill="1" applyBorder="1"/>
    <xf numFmtId="9" fontId="7" fillId="7" borderId="57" xfId="2" applyFont="1" applyFill="1" applyBorder="1" applyProtection="1"/>
    <xf numFmtId="0" fontId="5" fillId="0" borderId="15" xfId="0" applyFont="1" applyBorder="1" applyAlignment="1">
      <alignment horizontal="left" vertical="top" wrapText="1"/>
    </xf>
    <xf numFmtId="8" fontId="6" fillId="12" borderId="5" xfId="0" applyNumberFormat="1" applyFont="1" applyFill="1" applyBorder="1"/>
    <xf numFmtId="0" fontId="16" fillId="0" borderId="0" xfId="1" applyFill="1" applyAlignment="1" applyProtection="1">
      <alignment wrapText="1"/>
      <protection locked="0"/>
    </xf>
    <xf numFmtId="0" fontId="32" fillId="0" borderId="0" xfId="0" applyFont="1"/>
    <xf numFmtId="8" fontId="10" fillId="11" borderId="14" xfId="0" applyNumberFormat="1" applyFont="1" applyFill="1" applyBorder="1" applyProtection="1">
      <protection locked="0"/>
    </xf>
    <xf numFmtId="0" fontId="32" fillId="8" borderId="0" xfId="0" applyFont="1" applyFill="1"/>
    <xf numFmtId="0" fontId="0" fillId="8" borderId="0" xfId="0" applyFill="1"/>
    <xf numFmtId="0" fontId="32" fillId="17" borderId="0" xfId="0" applyFont="1" applyFill="1"/>
    <xf numFmtId="0" fontId="0" fillId="17" borderId="0" xfId="0" applyFill="1"/>
    <xf numFmtId="0" fontId="32" fillId="9" borderId="0" xfId="0" applyFont="1" applyFill="1"/>
    <xf numFmtId="0" fontId="0" fillId="9" borderId="0" xfId="0" applyFill="1"/>
    <xf numFmtId="0" fontId="32" fillId="23" borderId="0" xfId="0" applyFont="1" applyFill="1"/>
    <xf numFmtId="0" fontId="0" fillId="23" borderId="0" xfId="0" applyFill="1"/>
    <xf numFmtId="0" fontId="13" fillId="0" borderId="15" xfId="0" applyFont="1" applyBorder="1" applyAlignment="1">
      <alignment horizontal="right" vertical="center"/>
    </xf>
    <xf numFmtId="8" fontId="5" fillId="4" borderId="28" xfId="0" applyNumberFormat="1" applyFont="1" applyFill="1" applyBorder="1"/>
    <xf numFmtId="0" fontId="33" fillId="0" borderId="0" xfId="0" applyFont="1" applyAlignment="1">
      <alignment horizontal="left" vertical="center" wrapText="1"/>
    </xf>
    <xf numFmtId="0" fontId="19" fillId="0" borderId="0" xfId="0" applyFont="1" applyAlignment="1">
      <alignment vertical="center" wrapText="1"/>
    </xf>
    <xf numFmtId="9" fontId="19" fillId="0" borderId="0" xfId="2" applyFont="1" applyBorder="1" applyAlignment="1">
      <alignment vertical="center" wrapText="1"/>
    </xf>
    <xf numFmtId="0" fontId="7" fillId="0" borderId="0" xfId="0" quotePrefix="1" applyFont="1"/>
    <xf numFmtId="164" fontId="19" fillId="0" borderId="0" xfId="0" applyNumberFormat="1" applyFont="1" applyAlignment="1">
      <alignment vertical="center" wrapText="1"/>
    </xf>
    <xf numFmtId="0" fontId="22" fillId="0" borderId="62" xfId="0" applyFont="1" applyBorder="1"/>
    <xf numFmtId="0" fontId="22" fillId="0" borderId="63" xfId="0" applyFont="1" applyBorder="1"/>
    <xf numFmtId="9" fontId="23" fillId="17" borderId="23" xfId="2" applyFont="1" applyFill="1" applyBorder="1" applyProtection="1"/>
    <xf numFmtId="8" fontId="23" fillId="17" borderId="24" xfId="0" applyNumberFormat="1" applyFont="1" applyFill="1" applyBorder="1"/>
    <xf numFmtId="0" fontId="40" fillId="0" borderId="5" xfId="0" applyFont="1" applyBorder="1" applyProtection="1">
      <protection locked="0"/>
    </xf>
    <xf numFmtId="0" fontId="23" fillId="0" borderId="0" xfId="0" applyFont="1"/>
    <xf numFmtId="0" fontId="41" fillId="0" borderId="0" xfId="0" applyFont="1" applyAlignment="1">
      <alignment horizontal="left" vertical="center" wrapText="1"/>
    </xf>
    <xf numFmtId="9" fontId="23" fillId="12" borderId="23" xfId="2" applyFont="1" applyFill="1" applyBorder="1" applyProtection="1"/>
    <xf numFmtId="8" fontId="23" fillId="12" borderId="24" xfId="0" applyNumberFormat="1" applyFont="1" applyFill="1" applyBorder="1"/>
    <xf numFmtId="0" fontId="7" fillId="0" borderId="0" xfId="0" applyFont="1"/>
    <xf numFmtId="0" fontId="42" fillId="0" borderId="0" xfId="0" applyFont="1"/>
    <xf numFmtId="0" fontId="22" fillId="11" borderId="5" xfId="0" applyFont="1" applyFill="1" applyBorder="1"/>
    <xf numFmtId="14" fontId="22" fillId="11" borderId="5" xfId="0" applyNumberFormat="1" applyFont="1" applyFill="1" applyBorder="1"/>
    <xf numFmtId="0" fontId="23" fillId="11" borderId="21" xfId="0" applyFont="1" applyFill="1" applyBorder="1" applyAlignment="1">
      <alignment horizontal="center"/>
    </xf>
    <xf numFmtId="0" fontId="44" fillId="0" borderId="0" xfId="0" applyFont="1"/>
    <xf numFmtId="0" fontId="22" fillId="0" borderId="68" xfId="0" applyFont="1" applyBorder="1" applyAlignment="1">
      <alignment vertical="top"/>
    </xf>
    <xf numFmtId="10" fontId="22" fillId="0" borderId="68" xfId="0" applyNumberFormat="1" applyFont="1" applyBorder="1" applyAlignment="1">
      <alignment vertical="top"/>
    </xf>
    <xf numFmtId="0" fontId="6" fillId="0" borderId="0" xfId="4" applyAlignment="1">
      <alignment vertical="center"/>
    </xf>
    <xf numFmtId="10" fontId="22" fillId="0" borderId="68" xfId="2" applyNumberFormat="1" applyFont="1" applyFill="1" applyBorder="1" applyAlignment="1"/>
    <xf numFmtId="0" fontId="22" fillId="0" borderId="68" xfId="0" applyFont="1" applyBorder="1" applyAlignment="1">
      <alignment horizontal="center" vertical="top"/>
    </xf>
    <xf numFmtId="0" fontId="42" fillId="0" borderId="0" xfId="0" applyFont="1" applyAlignment="1">
      <alignment horizontal="center"/>
    </xf>
    <xf numFmtId="0" fontId="22" fillId="24" borderId="68" xfId="0" applyFont="1" applyFill="1" applyBorder="1" applyAlignment="1">
      <alignment vertical="top"/>
    </xf>
    <xf numFmtId="9" fontId="22" fillId="24" borderId="68" xfId="2" applyFont="1" applyFill="1" applyBorder="1" applyAlignment="1">
      <alignment vertical="top"/>
    </xf>
    <xf numFmtId="9" fontId="22" fillId="24" borderId="68" xfId="2" applyFont="1" applyFill="1" applyBorder="1" applyAlignment="1">
      <alignment horizontal="center" vertical="top"/>
    </xf>
    <xf numFmtId="166" fontId="22" fillId="24" borderId="68" xfId="0" applyNumberFormat="1" applyFont="1" applyFill="1" applyBorder="1"/>
    <xf numFmtId="44" fontId="6" fillId="0" borderId="5" xfId="3" applyFont="1" applyBorder="1" applyProtection="1">
      <protection locked="0"/>
    </xf>
    <xf numFmtId="44" fontId="6" fillId="0" borderId="26" xfId="3" applyFont="1" applyBorder="1" applyProtection="1">
      <protection locked="0"/>
    </xf>
    <xf numFmtId="0" fontId="22" fillId="0" borderId="66" xfId="0" applyFont="1" applyBorder="1"/>
    <xf numFmtId="0" fontId="10" fillId="14" borderId="15" xfId="0" applyFont="1" applyFill="1" applyBorder="1" applyAlignment="1">
      <alignment horizontal="center" vertical="center" shrinkToFit="1"/>
    </xf>
    <xf numFmtId="0" fontId="33" fillId="0" borderId="30" xfId="0" applyFont="1" applyBorder="1" applyAlignment="1">
      <alignment horizontal="left" vertical="center" wrapText="1"/>
    </xf>
    <xf numFmtId="0" fontId="33" fillId="0" borderId="19" xfId="0" applyFont="1" applyBorder="1" applyAlignment="1">
      <alignment horizontal="left" vertical="center" wrapText="1"/>
    </xf>
    <xf numFmtId="0" fontId="7" fillId="4" borderId="69" xfId="0" applyFont="1" applyFill="1" applyBorder="1" applyProtection="1">
      <protection locked="0"/>
    </xf>
    <xf numFmtId="0" fontId="0" fillId="4" borderId="69" xfId="0" applyFill="1" applyBorder="1" applyProtection="1">
      <protection locked="0"/>
    </xf>
    <xf numFmtId="0" fontId="0" fillId="0" borderId="69" xfId="0" applyBorder="1" applyProtection="1">
      <protection locked="0"/>
    </xf>
    <xf numFmtId="0" fontId="7" fillId="4" borderId="0" xfId="0" applyFont="1" applyFill="1" applyProtection="1">
      <protection locked="0"/>
    </xf>
    <xf numFmtId="0" fontId="0" fillId="4" borderId="0" xfId="0" applyFill="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4" fontId="6" fillId="12" borderId="0" xfId="0" applyNumberFormat="1" applyFont="1" applyFill="1" applyAlignment="1">
      <alignment horizontal="center"/>
    </xf>
    <xf numFmtId="9" fontId="46" fillId="0" borderId="0" xfId="0" applyNumberFormat="1" applyFont="1" applyAlignment="1">
      <alignment horizontal="center"/>
    </xf>
    <xf numFmtId="4" fontId="7" fillId="0" borderId="72" xfId="0" applyNumberFormat="1" applyFont="1" applyBorder="1" applyAlignment="1">
      <alignment horizontal="center" wrapText="1"/>
    </xf>
    <xf numFmtId="0" fontId="7" fillId="0" borderId="72" xfId="0" applyFont="1" applyBorder="1" applyAlignment="1" applyProtection="1">
      <alignment horizontal="center"/>
      <protection locked="0"/>
    </xf>
    <xf numFmtId="43" fontId="7" fillId="4" borderId="72" xfId="5" applyFont="1" applyFill="1" applyBorder="1" applyAlignment="1" applyProtection="1">
      <alignment wrapText="1"/>
      <protection locked="0"/>
    </xf>
    <xf numFmtId="43" fontId="7" fillId="4" borderId="72" xfId="5" applyFont="1" applyFill="1" applyBorder="1" applyProtection="1">
      <protection locked="0"/>
    </xf>
    <xf numFmtId="44" fontId="6" fillId="4" borderId="72" xfId="6" applyFont="1" applyFill="1" applyBorder="1" applyProtection="1">
      <protection locked="0"/>
    </xf>
    <xf numFmtId="43" fontId="0" fillId="0" borderId="0" xfId="5" applyFont="1" applyAlignment="1" applyProtection="1">
      <alignment wrapText="1"/>
      <protection locked="0"/>
    </xf>
    <xf numFmtId="43" fontId="0" fillId="0" borderId="0" xfId="5" applyFont="1" applyProtection="1">
      <protection locked="0"/>
    </xf>
    <xf numFmtId="10" fontId="0" fillId="0" borderId="0" xfId="5" applyNumberFormat="1" applyFont="1" applyProtection="1">
      <protection locked="0"/>
    </xf>
    <xf numFmtId="0" fontId="7" fillId="0" borderId="0" xfId="0" applyFont="1" applyAlignment="1">
      <alignment horizontal="left"/>
    </xf>
    <xf numFmtId="44" fontId="6" fillId="0" borderId="0" xfId="6" applyFont="1" applyFill="1" applyAlignment="1"/>
    <xf numFmtId="4" fontId="0" fillId="0" borderId="72" xfId="0" applyNumberFormat="1" applyBorder="1"/>
    <xf numFmtId="9" fontId="47" fillId="0" borderId="72" xfId="0" applyNumberFormat="1" applyFont="1" applyBorder="1"/>
    <xf numFmtId="9" fontId="47" fillId="0" borderId="0" xfId="0" applyNumberFormat="1" applyFont="1"/>
    <xf numFmtId="4" fontId="0" fillId="4" borderId="72" xfId="0" applyNumberFormat="1" applyFill="1" applyBorder="1" applyProtection="1">
      <protection locked="0"/>
    </xf>
    <xf numFmtId="0" fontId="6" fillId="0" borderId="0" xfId="0" applyFont="1" applyAlignment="1">
      <alignment horizontal="left" indent="2"/>
    </xf>
    <xf numFmtId="4" fontId="6" fillId="0" borderId="0" xfId="5" applyNumberFormat="1" applyFont="1" applyFill="1" applyAlignment="1">
      <alignment horizontal="right" vertical="center"/>
    </xf>
    <xf numFmtId="0" fontId="6" fillId="0" borderId="19" xfId="0" applyFont="1" applyBorder="1"/>
    <xf numFmtId="4" fontId="6" fillId="0" borderId="19" xfId="5" applyNumberFormat="1" applyFont="1" applyFill="1" applyBorder="1" applyAlignment="1">
      <alignment horizontal="right" vertical="center"/>
    </xf>
    <xf numFmtId="167" fontId="6" fillId="0" borderId="0" xfId="0" applyNumberFormat="1" applyFont="1"/>
    <xf numFmtId="4" fontId="7" fillId="0" borderId="0" xfId="5" applyNumberFormat="1" applyFont="1" applyFill="1" applyAlignment="1">
      <alignment horizontal="right" vertical="center"/>
    </xf>
    <xf numFmtId="0" fontId="6" fillId="0" borderId="0" xfId="0" applyFont="1" applyAlignment="1" applyProtection="1">
      <alignment wrapText="1"/>
      <protection locked="0"/>
    </xf>
    <xf numFmtId="4" fontId="7" fillId="0" borderId="72" xfId="0" applyNumberFormat="1" applyFont="1" applyBorder="1"/>
    <xf numFmtId="9" fontId="48" fillId="0" borderId="72" xfId="0" applyNumberFormat="1" applyFont="1" applyBorder="1"/>
    <xf numFmtId="9" fontId="48" fillId="0" borderId="0" xfId="0" applyNumberFormat="1" applyFont="1"/>
    <xf numFmtId="0" fontId="6" fillId="0" borderId="0" xfId="0" applyFont="1" applyProtection="1">
      <protection locked="0"/>
    </xf>
    <xf numFmtId="4" fontId="6" fillId="0" borderId="72" xfId="0" applyNumberFormat="1" applyFont="1" applyBorder="1"/>
    <xf numFmtId="43" fontId="0" fillId="0" borderId="0" xfId="0" applyNumberFormat="1" applyAlignment="1" applyProtection="1">
      <alignment wrapText="1"/>
      <protection locked="0"/>
    </xf>
    <xf numFmtId="0" fontId="0" fillId="0" borderId="15" xfId="0" applyBorder="1" applyAlignment="1" applyProtection="1">
      <alignment wrapText="1"/>
      <protection locked="0"/>
    </xf>
    <xf numFmtId="43" fontId="0" fillId="0" borderId="15" xfId="0" applyNumberFormat="1" applyBorder="1" applyAlignment="1" applyProtection="1">
      <alignment wrapText="1"/>
      <protection locked="0"/>
    </xf>
    <xf numFmtId="0" fontId="0" fillId="0" borderId="15" xfId="0" applyBorder="1" applyProtection="1">
      <protection locked="0"/>
    </xf>
    <xf numFmtId="0" fontId="6" fillId="0" borderId="73" xfId="0" applyFont="1" applyBorder="1" applyAlignment="1" applyProtection="1">
      <alignment horizontal="left" wrapText="1"/>
      <protection locked="0"/>
    </xf>
    <xf numFmtId="0" fontId="6" fillId="0" borderId="19"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48" fillId="0" borderId="0" xfId="0" applyFont="1" applyAlignment="1" applyProtection="1">
      <alignment horizontal="left"/>
      <protection locked="0"/>
    </xf>
    <xf numFmtId="44" fontId="6" fillId="12" borderId="0" xfId="6" applyFont="1" applyFill="1" applyAlignment="1">
      <alignment horizontal="right" vertical="center"/>
    </xf>
    <xf numFmtId="9" fontId="6" fillId="12" borderId="0" xfId="0" applyNumberFormat="1" applyFont="1" applyFill="1"/>
    <xf numFmtId="0" fontId="6" fillId="12" borderId="0" xfId="0" applyFont="1" applyFill="1"/>
    <xf numFmtId="2" fontId="6" fillId="12" borderId="0" xfId="0" applyNumberFormat="1" applyFont="1" applyFill="1"/>
    <xf numFmtId="0" fontId="0" fillId="0" borderId="72" xfId="0" applyBorder="1" applyAlignment="1" applyProtection="1">
      <alignment horizontal="center" wrapText="1"/>
      <protection locked="0"/>
    </xf>
    <xf numFmtId="10" fontId="0" fillId="12" borderId="0" xfId="5" applyNumberFormat="1" applyFont="1" applyFill="1" applyProtection="1">
      <protection locked="0"/>
    </xf>
    <xf numFmtId="0" fontId="6" fillId="12" borderId="0" xfId="0" applyFont="1" applyFill="1" applyAlignment="1" applyProtection="1">
      <alignment horizontal="left" wrapText="1"/>
      <protection locked="0"/>
    </xf>
    <xf numFmtId="0" fontId="6" fillId="0" borderId="0" xfId="0" quotePrefix="1" applyFont="1" applyAlignment="1" applyProtection="1">
      <alignment horizontal="left"/>
      <protection locked="0"/>
    </xf>
    <xf numFmtId="8" fontId="5" fillId="0" borderId="50" xfId="0" applyNumberFormat="1" applyFont="1" applyBorder="1" applyAlignment="1" applyProtection="1">
      <alignment horizontal="center"/>
      <protection locked="0"/>
    </xf>
    <xf numFmtId="8" fontId="5" fillId="0" borderId="51" xfId="0" applyNumberFormat="1" applyFont="1" applyBorder="1" applyAlignment="1" applyProtection="1">
      <alignment horizontal="center"/>
      <protection locked="0"/>
    </xf>
    <xf numFmtId="8" fontId="5" fillId="0" borderId="38" xfId="0" applyNumberFormat="1" applyFont="1" applyBorder="1" applyAlignment="1" applyProtection="1">
      <alignment horizontal="center"/>
      <protection locked="0"/>
    </xf>
    <xf numFmtId="0" fontId="7" fillId="4" borderId="72" xfId="0" applyFont="1" applyFill="1" applyBorder="1" applyAlignment="1">
      <alignment horizontal="center" vertical="center" wrapText="1"/>
    </xf>
    <xf numFmtId="0" fontId="40" fillId="0" borderId="72" xfId="0" applyFont="1" applyBorder="1" applyProtection="1">
      <protection locked="0"/>
    </xf>
    <xf numFmtId="0" fontId="6" fillId="0" borderId="72" xfId="0" applyFont="1" applyBorder="1" applyProtection="1">
      <protection locked="0"/>
    </xf>
    <xf numFmtId="44" fontId="6" fillId="0" borderId="72" xfId="3" applyFont="1" applyBorder="1" applyProtection="1">
      <protection locked="0"/>
    </xf>
    <xf numFmtId="44" fontId="6" fillId="0" borderId="76" xfId="3" applyFont="1" applyBorder="1" applyProtection="1">
      <protection locked="0"/>
    </xf>
    <xf numFmtId="44" fontId="6" fillId="12" borderId="5" xfId="3" applyFont="1" applyFill="1" applyBorder="1" applyProtection="1">
      <protection locked="0"/>
    </xf>
    <xf numFmtId="44" fontId="6" fillId="12" borderId="72" xfId="3" applyFont="1" applyFill="1" applyBorder="1" applyProtection="1">
      <protection locked="0"/>
    </xf>
    <xf numFmtId="165" fontId="22" fillId="0" borderId="5" xfId="0" applyNumberFormat="1" applyFont="1" applyBorder="1" applyProtection="1">
      <protection locked="0"/>
    </xf>
    <xf numFmtId="165" fontId="22" fillId="0" borderId="5" xfId="2" applyNumberFormat="1" applyFont="1" applyFill="1" applyBorder="1" applyProtection="1">
      <protection locked="0"/>
    </xf>
    <xf numFmtId="0" fontId="7" fillId="17" borderId="54" xfId="0" applyFont="1" applyFill="1" applyBorder="1" applyAlignment="1">
      <alignment horizontal="left"/>
    </xf>
    <xf numFmtId="0" fontId="7" fillId="17" borderId="55" xfId="0" applyFont="1" applyFill="1" applyBorder="1" applyAlignment="1">
      <alignment horizontal="left"/>
    </xf>
    <xf numFmtId="8" fontId="7" fillId="17" borderId="56" xfId="0" applyNumberFormat="1" applyFont="1" applyFill="1" applyBorder="1"/>
    <xf numFmtId="0" fontId="22" fillId="0" borderId="77" xfId="0" applyFont="1" applyBorder="1"/>
    <xf numFmtId="0" fontId="22" fillId="0" borderId="78" xfId="0" applyFont="1" applyBorder="1"/>
    <xf numFmtId="165" fontId="22" fillId="12" borderId="5" xfId="0" applyNumberFormat="1" applyFont="1" applyFill="1" applyBorder="1" applyProtection="1">
      <protection locked="0"/>
    </xf>
    <xf numFmtId="165" fontId="22" fillId="12" borderId="5" xfId="2" applyNumberFormat="1" applyFont="1" applyFill="1" applyBorder="1"/>
    <xf numFmtId="165" fontId="23" fillId="12" borderId="23" xfId="2" applyNumberFormat="1" applyFont="1" applyFill="1" applyBorder="1" applyProtection="1"/>
    <xf numFmtId="8" fontId="5" fillId="4" borderId="79" xfId="0" applyNumberFormat="1" applyFont="1" applyFill="1" applyBorder="1"/>
    <xf numFmtId="0" fontId="5" fillId="0" borderId="75" xfId="0" applyFont="1" applyBorder="1"/>
    <xf numFmtId="0" fontId="22" fillId="11" borderId="80" xfId="0" applyFont="1" applyFill="1" applyBorder="1"/>
    <xf numFmtId="0" fontId="22" fillId="11" borderId="84" xfId="0" applyFont="1" applyFill="1" applyBorder="1"/>
    <xf numFmtId="0" fontId="22" fillId="11" borderId="85" xfId="0" applyFont="1" applyFill="1" applyBorder="1"/>
    <xf numFmtId="0" fontId="7" fillId="8" borderId="5" xfId="0" applyFont="1" applyFill="1" applyBorder="1" applyAlignment="1">
      <alignment horizontal="center"/>
    </xf>
    <xf numFmtId="0" fontId="7" fillId="8" borderId="21" xfId="0" applyFont="1" applyFill="1" applyBorder="1" applyAlignment="1">
      <alignment horizontal="center"/>
    </xf>
    <xf numFmtId="8" fontId="22" fillId="8" borderId="21" xfId="0" applyNumberFormat="1" applyFont="1" applyFill="1" applyBorder="1"/>
    <xf numFmtId="0" fontId="7" fillId="25" borderId="5" xfId="0" applyFont="1" applyFill="1" applyBorder="1" applyAlignment="1">
      <alignment horizontal="center"/>
    </xf>
    <xf numFmtId="8" fontId="6" fillId="25" borderId="5" xfId="0" applyNumberFormat="1" applyFont="1" applyFill="1" applyBorder="1"/>
    <xf numFmtId="0" fontId="7" fillId="3" borderId="54" xfId="0" applyFont="1" applyFill="1" applyBorder="1" applyAlignment="1">
      <alignment horizontal="left"/>
    </xf>
    <xf numFmtId="0" fontId="7" fillId="3" borderId="55" xfId="0" applyFont="1" applyFill="1" applyBorder="1" applyAlignment="1">
      <alignment horizontal="left"/>
    </xf>
    <xf numFmtId="8" fontId="7" fillId="3" borderId="56" xfId="0" applyNumberFormat="1" applyFont="1" applyFill="1" applyBorder="1"/>
    <xf numFmtId="8" fontId="7" fillId="3" borderId="55" xfId="0" applyNumberFormat="1" applyFont="1" applyFill="1" applyBorder="1"/>
    <xf numFmtId="8" fontId="7" fillId="3" borderId="58" xfId="0" applyNumberFormat="1" applyFont="1" applyFill="1" applyBorder="1"/>
    <xf numFmtId="0" fontId="1" fillId="0" borderId="82" xfId="0" applyFont="1" applyBorder="1"/>
    <xf numFmtId="0" fontId="10" fillId="14" borderId="0" xfId="0" applyFont="1" applyFill="1" applyAlignment="1">
      <alignment horizontal="center" vertical="center" shrinkToFit="1"/>
    </xf>
    <xf numFmtId="0" fontId="54" fillId="0" borderId="82" xfId="4" applyFont="1" applyBorder="1"/>
    <xf numFmtId="0" fontId="54" fillId="0" borderId="83" xfId="4" applyFont="1" applyBorder="1"/>
    <xf numFmtId="0" fontId="57" fillId="0" borderId="83" xfId="4" applyFont="1" applyBorder="1" applyAlignment="1">
      <alignment horizontal="center"/>
    </xf>
    <xf numFmtId="0" fontId="57" fillId="0" borderId="82" xfId="4" applyFont="1" applyBorder="1" applyAlignment="1">
      <alignment horizontal="center"/>
    </xf>
    <xf numFmtId="8" fontId="54" fillId="0" borderId="80" xfId="4" applyNumberFormat="1" applyFont="1" applyBorder="1" applyProtection="1">
      <protection locked="0"/>
    </xf>
    <xf numFmtId="8" fontId="54" fillId="0" borderId="83" xfId="4" applyNumberFormat="1" applyFont="1" applyBorder="1"/>
    <xf numFmtId="0" fontId="54" fillId="0" borderId="80" xfId="4" applyFont="1" applyBorder="1" applyProtection="1">
      <protection locked="0"/>
    </xf>
    <xf numFmtId="0" fontId="13" fillId="14" borderId="15" xfId="0" applyFont="1" applyFill="1" applyBorder="1" applyAlignment="1">
      <alignment horizontal="right"/>
    </xf>
    <xf numFmtId="9" fontId="1" fillId="0" borderId="0" xfId="2" applyFont="1" applyBorder="1"/>
    <xf numFmtId="164" fontId="2" fillId="0" borderId="0" xfId="0" applyNumberFormat="1" applyFont="1"/>
    <xf numFmtId="9" fontId="10" fillId="0" borderId="0" xfId="2" applyFont="1" applyBorder="1"/>
    <xf numFmtId="0" fontId="6" fillId="12" borderId="92" xfId="0" applyFont="1" applyFill="1" applyBorder="1" applyProtection="1">
      <protection locked="0"/>
    </xf>
    <xf numFmtId="0" fontId="22" fillId="0" borderId="93" xfId="0" applyFont="1" applyBorder="1"/>
    <xf numFmtId="0" fontId="22" fillId="0" borderId="74" xfId="0" applyFont="1" applyBorder="1"/>
    <xf numFmtId="0" fontId="7" fillId="0" borderId="78" xfId="0" applyFont="1" applyBorder="1" applyAlignment="1">
      <alignment horizontal="center"/>
    </xf>
    <xf numFmtId="0" fontId="7" fillId="0" borderId="94" xfId="0" applyFont="1" applyBorder="1" applyAlignment="1">
      <alignment horizontal="center"/>
    </xf>
    <xf numFmtId="0" fontId="22" fillId="0" borderId="96" xfId="0" applyFont="1" applyBorder="1"/>
    <xf numFmtId="0" fontId="22" fillId="0" borderId="97" xfId="0" applyFont="1" applyBorder="1"/>
    <xf numFmtId="0" fontId="22" fillId="0" borderId="75" xfId="0" applyFont="1" applyBorder="1"/>
    <xf numFmtId="0" fontId="22" fillId="0" borderId="99" xfId="0" applyFont="1" applyBorder="1"/>
    <xf numFmtId="0" fontId="22" fillId="0" borderId="101" xfId="0" applyFont="1" applyBorder="1"/>
    <xf numFmtId="0" fontId="22" fillId="0" borderId="104" xfId="0" applyFont="1" applyBorder="1"/>
    <xf numFmtId="0" fontId="7" fillId="3" borderId="107" xfId="0" applyFont="1" applyFill="1" applyBorder="1" applyAlignment="1">
      <alignment horizontal="left"/>
    </xf>
    <xf numFmtId="0" fontId="7" fillId="17" borderId="107" xfId="0" applyFont="1" applyFill="1" applyBorder="1" applyAlignment="1">
      <alignment horizontal="left"/>
    </xf>
    <xf numFmtId="8" fontId="7" fillId="4" borderId="72" xfId="3" applyNumberFormat="1" applyFont="1" applyFill="1" applyBorder="1" applyAlignment="1" applyProtection="1">
      <alignment horizontal="center"/>
      <protection locked="0"/>
    </xf>
    <xf numFmtId="9" fontId="7" fillId="4" borderId="72" xfId="0" applyNumberFormat="1" applyFont="1" applyFill="1" applyBorder="1" applyAlignment="1" applyProtection="1">
      <alignment horizontal="center"/>
      <protection locked="0"/>
    </xf>
    <xf numFmtId="4" fontId="0" fillId="4" borderId="72" xfId="0" applyNumberFormat="1" applyFill="1" applyBorder="1"/>
    <xf numFmtId="4" fontId="6" fillId="4" borderId="72" xfId="0" applyNumberFormat="1" applyFont="1" applyFill="1" applyBorder="1"/>
    <xf numFmtId="0" fontId="7" fillId="27" borderId="5" xfId="0" applyFont="1" applyFill="1" applyBorder="1" applyAlignment="1">
      <alignment horizontal="center"/>
    </xf>
    <xf numFmtId="8" fontId="6" fillId="27" borderId="5" xfId="0" applyNumberFormat="1" applyFont="1" applyFill="1" applyBorder="1"/>
    <xf numFmtId="44" fontId="6" fillId="0" borderId="5" xfId="0" applyNumberFormat="1" applyFont="1" applyBorder="1" applyProtection="1">
      <protection locked="0"/>
    </xf>
    <xf numFmtId="44" fontId="6" fillId="0" borderId="72" xfId="0" applyNumberFormat="1" applyFont="1" applyBorder="1" applyProtection="1">
      <protection locked="0"/>
    </xf>
    <xf numFmtId="44" fontId="6" fillId="0" borderId="76" xfId="0" applyNumberFormat="1" applyFont="1" applyBorder="1" applyProtection="1">
      <protection locked="0"/>
    </xf>
    <xf numFmtId="0" fontId="7" fillId="10" borderId="33" xfId="0" applyFont="1" applyFill="1" applyBorder="1" applyAlignment="1">
      <alignment horizontal="center" vertical="center"/>
    </xf>
    <xf numFmtId="0" fontId="22" fillId="11" borderId="9" xfId="0" applyFont="1" applyFill="1" applyBorder="1"/>
    <xf numFmtId="0" fontId="0" fillId="11" borderId="0" xfId="0" applyFill="1"/>
    <xf numFmtId="44" fontId="6" fillId="12" borderId="71" xfId="0" applyNumberFormat="1" applyFont="1" applyFill="1" applyBorder="1" applyProtection="1">
      <protection locked="0"/>
    </xf>
    <xf numFmtId="0" fontId="14" fillId="11" borderId="0" xfId="0" applyFont="1" applyFill="1"/>
    <xf numFmtId="0" fontId="9" fillId="11" borderId="0" xfId="0" applyFont="1" applyFill="1"/>
    <xf numFmtId="0" fontId="15" fillId="11" borderId="0" xfId="0" applyFont="1" applyFill="1"/>
    <xf numFmtId="0" fontId="10" fillId="11" borderId="0" xfId="0" applyFont="1" applyFill="1"/>
    <xf numFmtId="0" fontId="5" fillId="11" borderId="0" xfId="0" applyFont="1" applyFill="1" applyAlignment="1">
      <alignment vertical="center" wrapText="1"/>
    </xf>
    <xf numFmtId="0" fontId="10" fillId="11" borderId="9" xfId="0" applyFont="1" applyFill="1" applyBorder="1" applyAlignment="1">
      <alignment wrapText="1"/>
    </xf>
    <xf numFmtId="0" fontId="7" fillId="11" borderId="8" xfId="0" applyFont="1" applyFill="1" applyBorder="1" applyAlignment="1">
      <alignment horizontal="center" vertical="center" wrapText="1" shrinkToFit="1"/>
    </xf>
    <xf numFmtId="0" fontId="7" fillId="11" borderId="9" xfId="0" applyFont="1" applyFill="1" applyBorder="1" applyAlignment="1">
      <alignment horizontal="center" vertical="center" wrapText="1" shrinkToFit="1"/>
    </xf>
    <xf numFmtId="0" fontId="22" fillId="11" borderId="9" xfId="0" applyFont="1" applyFill="1" applyBorder="1" applyAlignment="1">
      <alignment horizontal="center" shrinkToFit="1"/>
    </xf>
    <xf numFmtId="0" fontId="10" fillId="11" borderId="8" xfId="0" applyFont="1" applyFill="1" applyBorder="1"/>
    <xf numFmtId="0" fontId="10" fillId="11" borderId="9" xfId="0" applyFont="1" applyFill="1" applyBorder="1"/>
    <xf numFmtId="0" fontId="13" fillId="11" borderId="8" xfId="0" applyFont="1" applyFill="1" applyBorder="1"/>
    <xf numFmtId="0" fontId="13" fillId="11" borderId="9" xfId="0" applyFont="1" applyFill="1" applyBorder="1"/>
    <xf numFmtId="0" fontId="1" fillId="11" borderId="0" xfId="0" applyFont="1" applyFill="1"/>
    <xf numFmtId="0" fontId="5" fillId="11" borderId="0" xfId="0" applyFont="1" applyFill="1"/>
    <xf numFmtId="0" fontId="1" fillId="11" borderId="8" xfId="0" applyFont="1" applyFill="1" applyBorder="1"/>
    <xf numFmtId="0" fontId="1" fillId="11" borderId="9" xfId="0" applyFont="1" applyFill="1" applyBorder="1"/>
    <xf numFmtId="0" fontId="1" fillId="11" borderId="81" xfId="0" applyFont="1" applyFill="1" applyBorder="1"/>
    <xf numFmtId="0" fontId="1" fillId="11" borderId="82" xfId="0" applyFont="1" applyFill="1" applyBorder="1"/>
    <xf numFmtId="0" fontId="1" fillId="11" borderId="83" xfId="0" applyFont="1" applyFill="1" applyBorder="1"/>
    <xf numFmtId="0" fontId="1" fillId="11" borderId="0" xfId="0" applyFont="1" applyFill="1" applyAlignment="1">
      <alignment horizontal="center"/>
    </xf>
    <xf numFmtId="0" fontId="34" fillId="11" borderId="80" xfId="0" applyFont="1" applyFill="1" applyBorder="1" applyProtection="1">
      <protection locked="0"/>
    </xf>
    <xf numFmtId="8" fontId="7" fillId="4" borderId="72" xfId="5" applyNumberFormat="1" applyFont="1" applyFill="1" applyBorder="1" applyProtection="1">
      <protection locked="0"/>
    </xf>
    <xf numFmtId="4" fontId="0" fillId="0" borderId="80" xfId="0" applyNumberFormat="1" applyBorder="1"/>
    <xf numFmtId="9" fontId="47" fillId="0" borderId="80" xfId="0" applyNumberFormat="1" applyFont="1" applyBorder="1"/>
    <xf numFmtId="43" fontId="7" fillId="4" borderId="80" xfId="5" applyFont="1" applyFill="1" applyBorder="1" applyAlignment="1" applyProtection="1">
      <alignment wrapText="1"/>
      <protection locked="0"/>
    </xf>
    <xf numFmtId="4" fontId="0" fillId="4" borderId="80" xfId="0" applyNumberFormat="1" applyFill="1" applyBorder="1"/>
    <xf numFmtId="4" fontId="0" fillId="4" borderId="80" xfId="0" applyNumberFormat="1" applyFill="1" applyBorder="1" applyProtection="1">
      <protection locked="0"/>
    </xf>
    <xf numFmtId="0" fontId="6" fillId="0" borderId="0" xfId="0" applyFont="1" applyAlignment="1">
      <alignment horizontal="left" indent="5"/>
    </xf>
    <xf numFmtId="40" fontId="0" fillId="4" borderId="80" xfId="0" applyNumberFormat="1" applyFill="1" applyBorder="1"/>
    <xf numFmtId="0" fontId="5" fillId="4" borderId="86" xfId="0" applyFont="1" applyFill="1" applyBorder="1"/>
    <xf numFmtId="0" fontId="5" fillId="4" borderId="16" xfId="0" applyFont="1" applyFill="1" applyBorder="1" applyAlignment="1">
      <alignment horizontal="right"/>
    </xf>
    <xf numFmtId="0" fontId="5" fillId="4" borderId="117" xfId="0" applyFont="1" applyFill="1" applyBorder="1"/>
    <xf numFmtId="0" fontId="5" fillId="0" borderId="2" xfId="0" applyFont="1" applyBorder="1" applyAlignment="1">
      <alignment horizontal="left" vertical="top" wrapText="1"/>
    </xf>
    <xf numFmtId="0" fontId="5" fillId="11" borderId="8" xfId="0" applyFont="1" applyFill="1" applyBorder="1"/>
    <xf numFmtId="0" fontId="5" fillId="11" borderId="9" xfId="0" applyFont="1" applyFill="1" applyBorder="1"/>
    <xf numFmtId="0" fontId="5" fillId="11" borderId="74" xfId="0" applyFont="1" applyFill="1" applyBorder="1"/>
    <xf numFmtId="0" fontId="5" fillId="11" borderId="75" xfId="0" applyFont="1" applyFill="1" applyBorder="1"/>
    <xf numFmtId="0" fontId="15" fillId="0" borderId="0" xfId="0" applyFont="1"/>
    <xf numFmtId="0" fontId="62" fillId="0" borderId="0" xfId="0" applyFont="1" applyAlignment="1">
      <alignment horizontal="left"/>
    </xf>
    <xf numFmtId="0" fontId="62" fillId="0" borderId="0" xfId="0" applyFont="1"/>
    <xf numFmtId="0" fontId="64" fillId="0" borderId="0" xfId="0" applyFont="1" applyAlignment="1">
      <alignment horizontal="left"/>
    </xf>
    <xf numFmtId="0" fontId="0" fillId="16" borderId="0" xfId="0" applyFill="1"/>
    <xf numFmtId="0" fontId="0" fillId="18" borderId="0" xfId="0" applyFill="1"/>
    <xf numFmtId="0" fontId="32" fillId="16" borderId="0" xfId="0" applyFont="1" applyFill="1"/>
    <xf numFmtId="0" fontId="32" fillId="18" borderId="0" xfId="0" applyFont="1" applyFill="1"/>
    <xf numFmtId="8" fontId="22" fillId="4" borderId="5" xfId="0" applyNumberFormat="1" applyFont="1" applyFill="1" applyBorder="1" applyProtection="1">
      <protection locked="0"/>
    </xf>
    <xf numFmtId="44" fontId="22" fillId="4" borderId="5" xfId="0" applyNumberFormat="1" applyFont="1" applyFill="1" applyBorder="1" applyProtection="1">
      <protection locked="0"/>
    </xf>
    <xf numFmtId="44" fontId="22" fillId="4" borderId="5" xfId="3" applyFont="1" applyFill="1" applyBorder="1" applyProtection="1">
      <protection locked="0"/>
    </xf>
    <xf numFmtId="44" fontId="22" fillId="4" borderId="26" xfId="0" applyNumberFormat="1" applyFont="1" applyFill="1" applyBorder="1" applyProtection="1">
      <protection locked="0"/>
    </xf>
    <xf numFmtId="8" fontId="22" fillId="4" borderId="26" xfId="0" applyNumberFormat="1" applyFont="1" applyFill="1" applyBorder="1" applyProtection="1">
      <protection locked="0"/>
    </xf>
    <xf numFmtId="8" fontId="54" fillId="0" borderId="10" xfId="4" applyNumberFormat="1" applyFont="1" applyBorder="1" applyProtection="1">
      <protection locked="0"/>
    </xf>
    <xf numFmtId="8" fontId="54" fillId="0" borderId="24" xfId="4" applyNumberFormat="1" applyFont="1" applyBorder="1" applyProtection="1">
      <protection locked="0"/>
    </xf>
    <xf numFmtId="0" fontId="0" fillId="0" borderId="0" xfId="0" applyAlignment="1">
      <alignment wrapText="1"/>
    </xf>
    <xf numFmtId="166" fontId="22" fillId="2" borderId="68" xfId="0" applyNumberFormat="1" applyFont="1" applyFill="1" applyBorder="1"/>
    <xf numFmtId="0" fontId="22" fillId="2" borderId="68" xfId="0" applyFont="1" applyFill="1" applyBorder="1" applyAlignment="1">
      <alignment vertical="top"/>
    </xf>
    <xf numFmtId="0" fontId="22" fillId="24" borderId="68" xfId="0" applyFont="1" applyFill="1" applyBorder="1" applyAlignment="1">
      <alignment vertical="top" wrapText="1"/>
    </xf>
    <xf numFmtId="0" fontId="22" fillId="0" borderId="68" xfId="0" applyFont="1" applyBorder="1" applyAlignment="1">
      <alignment vertical="top" wrapText="1"/>
    </xf>
    <xf numFmtId="0" fontId="42" fillId="0" borderId="0" xfId="0" applyFont="1" applyAlignment="1">
      <alignment wrapText="1"/>
    </xf>
    <xf numFmtId="0" fontId="66" fillId="2" borderId="68" xfId="0" applyFont="1" applyFill="1" applyBorder="1" applyAlignment="1">
      <alignment vertical="top"/>
    </xf>
    <xf numFmtId="10" fontId="22" fillId="2" borderId="68" xfId="2" applyNumberFormat="1" applyFont="1" applyFill="1" applyBorder="1" applyAlignment="1"/>
    <xf numFmtId="0" fontId="22" fillId="2" borderId="68" xfId="0" applyFont="1" applyFill="1" applyBorder="1" applyAlignment="1">
      <alignment horizontal="center" vertical="top"/>
    </xf>
    <xf numFmtId="0" fontId="22" fillId="2" borderId="68" xfId="0" applyFont="1" applyFill="1" applyBorder="1" applyAlignment="1">
      <alignment vertical="top" wrapText="1"/>
    </xf>
    <xf numFmtId="0" fontId="0" fillId="0" borderId="0" xfId="0" applyAlignment="1">
      <alignment horizontal="left" indent="3"/>
    </xf>
    <xf numFmtId="0" fontId="0" fillId="3" borderId="0" xfId="0" applyFill="1"/>
    <xf numFmtId="0" fontId="0" fillId="0" borderId="0" xfId="0" applyAlignment="1">
      <alignment horizontal="left"/>
    </xf>
    <xf numFmtId="0" fontId="61" fillId="0" borderId="0" xfId="0" applyFont="1" applyAlignment="1">
      <alignment horizontal="left"/>
    </xf>
    <xf numFmtId="0" fontId="34" fillId="0" borderId="0" xfId="0" applyFont="1"/>
    <xf numFmtId="0" fontId="45" fillId="4" borderId="68" xfId="0" applyFont="1" applyFill="1" applyBorder="1" applyAlignment="1">
      <alignment vertical="top"/>
    </xf>
    <xf numFmtId="165" fontId="45" fillId="4" borderId="68" xfId="2" applyNumberFormat="1" applyFont="1" applyFill="1" applyBorder="1" applyAlignment="1">
      <alignment vertical="top"/>
    </xf>
    <xf numFmtId="9" fontId="45" fillId="4" borderId="68" xfId="2" applyFont="1" applyFill="1" applyBorder="1" applyAlignment="1">
      <alignment horizontal="center" vertical="top"/>
    </xf>
    <xf numFmtId="166" fontId="45" fillId="4" borderId="68" xfId="0" applyNumberFormat="1" applyFont="1" applyFill="1" applyBorder="1"/>
    <xf numFmtId="0" fontId="59" fillId="4" borderId="68" xfId="0" applyFont="1" applyFill="1" applyBorder="1" applyAlignment="1">
      <alignment vertical="top" wrapText="1"/>
    </xf>
    <xf numFmtId="166" fontId="45" fillId="4" borderId="68" xfId="0" applyNumberFormat="1" applyFont="1" applyFill="1" applyBorder="1" applyAlignment="1">
      <alignment vertical="top"/>
    </xf>
    <xf numFmtId="10" fontId="45" fillId="4" borderId="68" xfId="2" applyNumberFormat="1" applyFont="1" applyFill="1" applyBorder="1" applyAlignment="1">
      <alignment vertical="top"/>
    </xf>
    <xf numFmtId="0" fontId="23" fillId="4" borderId="5" xfId="0" applyFont="1" applyFill="1" applyBorder="1"/>
    <xf numFmtId="0" fontId="43" fillId="4" borderId="0" xfId="0" applyFont="1" applyFill="1"/>
    <xf numFmtId="0" fontId="42" fillId="4" borderId="0" xfId="0" applyFont="1" applyFill="1"/>
    <xf numFmtId="0" fontId="22" fillId="4" borderId="0" xfId="0" applyFont="1" applyFill="1"/>
    <xf numFmtId="0" fontId="22" fillId="4" borderId="0" xfId="0" applyFont="1" applyFill="1" applyAlignment="1">
      <alignment horizontal="center"/>
    </xf>
    <xf numFmtId="0" fontId="13" fillId="4" borderId="1" xfId="0" applyFont="1" applyFill="1" applyBorder="1" applyAlignment="1">
      <alignment horizontal="center" vertical="center" wrapText="1"/>
    </xf>
    <xf numFmtId="0" fontId="22" fillId="4" borderId="0" xfId="0" applyFont="1" applyFill="1" applyAlignment="1">
      <alignment wrapText="1"/>
    </xf>
    <xf numFmtId="0" fontId="23" fillId="4" borderId="5" xfId="0" applyFont="1" applyFill="1" applyBorder="1" applyAlignment="1">
      <alignment horizontal="center" vertical="top" wrapText="1"/>
    </xf>
    <xf numFmtId="0" fontId="32" fillId="29" borderId="0" xfId="0" applyFont="1" applyFill="1"/>
    <xf numFmtId="0" fontId="32" fillId="29" borderId="0" xfId="0" applyFont="1" applyFill="1" applyAlignment="1">
      <alignment horizontal="left"/>
    </xf>
    <xf numFmtId="0" fontId="67" fillId="0" borderId="0" xfId="0" applyFont="1" applyAlignment="1">
      <alignment wrapText="1"/>
    </xf>
    <xf numFmtId="0" fontId="32" fillId="3" borderId="0" xfId="0" applyFont="1" applyFill="1"/>
    <xf numFmtId="0" fontId="2" fillId="0" borderId="95" xfId="0" applyFont="1" applyBorder="1"/>
    <xf numFmtId="0" fontId="2" fillId="0" borderId="106" xfId="0" applyFont="1" applyBorder="1"/>
    <xf numFmtId="0" fontId="2" fillId="0" borderId="105" xfId="0" applyFont="1" applyBorder="1" applyAlignment="1">
      <alignment horizontal="right"/>
    </xf>
    <xf numFmtId="0" fontId="68" fillId="11" borderId="0" xfId="0" applyFont="1" applyFill="1" applyProtection="1">
      <protection locked="0"/>
    </xf>
    <xf numFmtId="0" fontId="2" fillId="0" borderId="98" xfId="0" applyFont="1" applyBorder="1" applyAlignment="1">
      <alignment horizontal="right"/>
    </xf>
    <xf numFmtId="0" fontId="2" fillId="0" borderId="75" xfId="0" applyFont="1" applyBorder="1"/>
    <xf numFmtId="0" fontId="10" fillId="0" borderId="96" xfId="0" applyFont="1" applyBorder="1"/>
    <xf numFmtId="0" fontId="10" fillId="0" borderId="75" xfId="0" applyFont="1" applyBorder="1"/>
    <xf numFmtId="0" fontId="10" fillId="0" borderId="74" xfId="0" applyFont="1" applyBorder="1"/>
    <xf numFmtId="0" fontId="2" fillId="11" borderId="94" xfId="0" applyFont="1" applyFill="1" applyBorder="1"/>
    <xf numFmtId="0" fontId="2" fillId="0" borderId="100" xfId="0" applyFont="1" applyBorder="1"/>
    <xf numFmtId="0" fontId="2" fillId="0" borderId="78" xfId="0" applyFont="1" applyBorder="1"/>
    <xf numFmtId="0" fontId="10" fillId="0" borderId="78" xfId="0" applyFont="1" applyBorder="1"/>
    <xf numFmtId="0" fontId="10" fillId="0" borderId="102" xfId="0" applyFont="1" applyBorder="1"/>
    <xf numFmtId="0" fontId="10" fillId="0" borderId="103" xfId="0" applyFont="1" applyBorder="1"/>
    <xf numFmtId="0" fontId="2" fillId="11" borderId="106" xfId="0" applyFont="1" applyFill="1" applyBorder="1"/>
    <xf numFmtId="0" fontId="10" fillId="0" borderId="97" xfId="0" applyFont="1" applyBorder="1"/>
    <xf numFmtId="0" fontId="2" fillId="11" borderId="105" xfId="0" applyFont="1" applyFill="1" applyBorder="1" applyAlignment="1">
      <alignment horizontal="right"/>
    </xf>
    <xf numFmtId="0" fontId="10" fillId="0" borderId="99" xfId="0" applyFont="1" applyBorder="1"/>
    <xf numFmtId="0" fontId="2" fillId="11" borderId="0" xfId="0" applyFont="1" applyFill="1"/>
    <xf numFmtId="0" fontId="2" fillId="11" borderId="98" xfId="0" applyFont="1" applyFill="1" applyBorder="1" applyAlignment="1">
      <alignment horizontal="right"/>
    </xf>
    <xf numFmtId="0" fontId="2" fillId="11" borderId="75" xfId="0" applyFont="1" applyFill="1" applyBorder="1"/>
    <xf numFmtId="0" fontId="2" fillId="11" borderId="100" xfId="0" applyFont="1" applyFill="1" applyBorder="1"/>
    <xf numFmtId="0" fontId="2" fillId="11" borderId="78" xfId="0" applyFont="1" applyFill="1" applyBorder="1"/>
    <xf numFmtId="0" fontId="10" fillId="0" borderId="101" xfId="0" applyFont="1" applyBorder="1"/>
    <xf numFmtId="0" fontId="10" fillId="0" borderId="104" xfId="0" applyFont="1" applyBorder="1"/>
    <xf numFmtId="0" fontId="10" fillId="0" borderId="77" xfId="0" applyFont="1" applyBorder="1"/>
    <xf numFmtId="0" fontId="68" fillId="11" borderId="0" xfId="0" applyFont="1" applyFill="1" applyAlignment="1" applyProtection="1">
      <alignment horizontal="left" indent="2"/>
      <protection locked="0"/>
    </xf>
    <xf numFmtId="0" fontId="2" fillId="11" borderId="0" xfId="0" applyFont="1" applyFill="1" applyAlignment="1">
      <alignment horizontal="left" indent="2"/>
    </xf>
    <xf numFmtId="0" fontId="5" fillId="0" borderId="94" xfId="0" applyFont="1" applyBorder="1" applyAlignment="1">
      <alignment horizontal="center"/>
    </xf>
    <xf numFmtId="0" fontId="2" fillId="0" borderId="123" xfId="0" applyFont="1" applyBorder="1" applyAlignment="1">
      <alignment horizontal="right"/>
    </xf>
    <xf numFmtId="0" fontId="22" fillId="0" borderId="124" xfId="0" applyFont="1" applyBorder="1"/>
    <xf numFmtId="0" fontId="10" fillId="0" borderId="125" xfId="0" applyFont="1" applyBorder="1"/>
    <xf numFmtId="0" fontId="10" fillId="0" borderId="126" xfId="0" applyFont="1" applyBorder="1"/>
    <xf numFmtId="0" fontId="2" fillId="11" borderId="127" xfId="0" applyFont="1" applyFill="1" applyBorder="1" applyAlignment="1">
      <alignment horizontal="right"/>
    </xf>
    <xf numFmtId="0" fontId="2" fillId="11" borderId="128" xfId="0" applyFont="1" applyFill="1" applyBorder="1"/>
    <xf numFmtId="0" fontId="10" fillId="0" borderId="128" xfId="0" applyFont="1" applyBorder="1"/>
    <xf numFmtId="0" fontId="10" fillId="0" borderId="129" xfId="0" applyFont="1" applyBorder="1"/>
    <xf numFmtId="0" fontId="2" fillId="0" borderId="9" xfId="0" applyFont="1" applyBorder="1"/>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0" fontId="69" fillId="0" borderId="0" xfId="0" applyFont="1" applyAlignment="1">
      <alignment horizontal="left" vertical="center" indent="2"/>
    </xf>
    <xf numFmtId="0" fontId="71" fillId="0" borderId="0" xfId="0" applyFont="1" applyAlignment="1">
      <alignment horizontal="left" vertical="center" indent="7"/>
    </xf>
    <xf numFmtId="0" fontId="72" fillId="11" borderId="98" xfId="0" applyFont="1" applyFill="1" applyBorder="1" applyAlignment="1">
      <alignment horizontal="left"/>
    </xf>
    <xf numFmtId="0" fontId="23" fillId="4" borderId="91" xfId="0" applyFont="1" applyFill="1" applyBorder="1"/>
    <xf numFmtId="0" fontId="6" fillId="4" borderId="122" xfId="0" applyFont="1" applyFill="1" applyBorder="1"/>
    <xf numFmtId="0" fontId="7" fillId="4" borderId="122" xfId="0" applyFont="1" applyFill="1" applyBorder="1" applyAlignment="1">
      <alignment wrapText="1"/>
    </xf>
    <xf numFmtId="9" fontId="6" fillId="0" borderId="0" xfId="2" applyFont="1"/>
    <xf numFmtId="0" fontId="68" fillId="0" borderId="0" xfId="0" applyFont="1" applyProtection="1">
      <protection locked="0"/>
    </xf>
    <xf numFmtId="0" fontId="22" fillId="11" borderId="78" xfId="0" applyFont="1" applyFill="1" applyBorder="1"/>
    <xf numFmtId="0" fontId="68" fillId="11" borderId="15" xfId="0" applyFont="1" applyFill="1" applyBorder="1" applyProtection="1">
      <protection locked="0"/>
    </xf>
    <xf numFmtId="0" fontId="7" fillId="4" borderId="122" xfId="0" applyFont="1" applyFill="1" applyBorder="1" applyAlignment="1">
      <alignment horizontal="center" wrapText="1"/>
    </xf>
    <xf numFmtId="0" fontId="6" fillId="4" borderId="122" xfId="0" applyFont="1" applyFill="1" applyBorder="1" applyAlignment="1">
      <alignment horizontal="center"/>
    </xf>
    <xf numFmtId="0" fontId="7" fillId="4" borderId="85" xfId="0" applyFont="1" applyFill="1" applyBorder="1" applyAlignment="1">
      <alignment horizontal="center"/>
    </xf>
    <xf numFmtId="2" fontId="1" fillId="4" borderId="108" xfId="0" applyNumberFormat="1" applyFont="1" applyFill="1" applyBorder="1"/>
    <xf numFmtId="0" fontId="36" fillId="11" borderId="95" xfId="0" applyFont="1" applyFill="1" applyBorder="1"/>
    <xf numFmtId="0" fontId="36" fillId="0" borderId="95" xfId="0" applyFont="1" applyBorder="1"/>
    <xf numFmtId="0" fontId="73" fillId="11" borderId="95" xfId="0" applyFont="1" applyFill="1" applyBorder="1"/>
    <xf numFmtId="0" fontId="73" fillId="11" borderId="98" xfId="0" applyFont="1" applyFill="1" applyBorder="1" applyAlignment="1">
      <alignment horizontal="left"/>
    </xf>
    <xf numFmtId="0" fontId="0" fillId="0" borderId="0" xfId="0" applyAlignment="1">
      <alignment horizontal="left" wrapText="1" indent="1"/>
    </xf>
    <xf numFmtId="0" fontId="32" fillId="30" borderId="0" xfId="0" applyFont="1" applyFill="1"/>
    <xf numFmtId="0" fontId="0" fillId="30" borderId="0" xfId="0" applyFill="1"/>
    <xf numFmtId="0" fontId="61" fillId="0" borderId="0" xfId="0" applyFont="1"/>
    <xf numFmtId="0" fontId="34" fillId="0" borderId="0" xfId="0" applyFont="1" applyAlignment="1">
      <alignment horizontal="left" vertical="center" wrapText="1"/>
    </xf>
    <xf numFmtId="0" fontId="32" fillId="19" borderId="0" xfId="0" applyFont="1" applyFill="1"/>
    <xf numFmtId="0" fontId="0" fillId="19" borderId="0" xfId="0" applyFill="1"/>
    <xf numFmtId="0" fontId="32" fillId="20" borderId="0" xfId="0" applyFont="1" applyFill="1"/>
    <xf numFmtId="0" fontId="0" fillId="20" borderId="0" xfId="0" applyFill="1"/>
    <xf numFmtId="0" fontId="32" fillId="5" borderId="0" xfId="0" applyFont="1" applyFill="1"/>
    <xf numFmtId="0" fontId="0" fillId="5" borderId="0" xfId="0" applyFill="1"/>
    <xf numFmtId="0" fontId="2" fillId="11" borderId="130" xfId="0" applyFont="1" applyFill="1" applyBorder="1" applyAlignment="1">
      <alignment horizontal="right"/>
    </xf>
    <xf numFmtId="0" fontId="2" fillId="11" borderId="125" xfId="0" applyFont="1" applyFill="1" applyBorder="1"/>
    <xf numFmtId="0" fontId="2" fillId="11" borderId="131" xfId="0" applyFont="1" applyFill="1" applyBorder="1" applyAlignment="1">
      <alignment horizontal="right"/>
    </xf>
    <xf numFmtId="0" fontId="2" fillId="11" borderId="132" xfId="0" applyFont="1" applyFill="1" applyBorder="1"/>
    <xf numFmtId="0" fontId="2" fillId="11" borderId="134" xfId="0" applyFont="1" applyFill="1" applyBorder="1" applyAlignment="1">
      <alignment horizontal="right"/>
    </xf>
    <xf numFmtId="0" fontId="2" fillId="11" borderId="135" xfId="0" applyFont="1" applyFill="1" applyBorder="1"/>
    <xf numFmtId="0" fontId="10" fillId="11" borderId="125" xfId="0" applyFont="1" applyFill="1" applyBorder="1"/>
    <xf numFmtId="0" fontId="10" fillId="11" borderId="126" xfId="0" applyFont="1" applyFill="1" applyBorder="1"/>
    <xf numFmtId="0" fontId="10" fillId="11" borderId="132" xfId="0" applyFont="1" applyFill="1" applyBorder="1"/>
    <xf numFmtId="0" fontId="10" fillId="11" borderId="133" xfId="0" applyFont="1" applyFill="1" applyBorder="1"/>
    <xf numFmtId="0" fontId="10" fillId="11" borderId="135" xfId="0" applyFont="1" applyFill="1" applyBorder="1"/>
    <xf numFmtId="0" fontId="10" fillId="11" borderId="136" xfId="0" applyFont="1" applyFill="1" applyBorder="1"/>
    <xf numFmtId="8" fontId="22" fillId="19" borderId="5" xfId="0" applyNumberFormat="1" applyFont="1" applyFill="1" applyBorder="1"/>
    <xf numFmtId="0" fontId="10" fillId="14" borderId="0" xfId="0" applyFont="1" applyFill="1" applyAlignment="1">
      <alignment horizontal="center" shrinkToFit="1"/>
    </xf>
    <xf numFmtId="0" fontId="5" fillId="10" borderId="1" xfId="0" applyFont="1" applyFill="1" applyBorder="1" applyAlignment="1">
      <alignment horizontal="center" vertical="center" shrinkToFit="1"/>
    </xf>
    <xf numFmtId="0" fontId="7" fillId="8" borderId="11" xfId="0" applyFont="1" applyFill="1" applyBorder="1" applyAlignment="1">
      <alignment horizontal="center" vertical="center" wrapText="1" shrinkToFit="1"/>
    </xf>
    <xf numFmtId="0" fontId="7" fillId="21" borderId="11" xfId="0" applyFont="1" applyFill="1" applyBorder="1" applyAlignment="1">
      <alignment horizontal="center" vertical="center" wrapText="1" shrinkToFit="1"/>
    </xf>
    <xf numFmtId="0" fontId="7" fillId="19" borderId="11" xfId="0" applyFont="1" applyFill="1" applyBorder="1" applyAlignment="1">
      <alignment horizontal="center" vertical="center" wrapText="1" shrinkToFit="1"/>
    </xf>
    <xf numFmtId="0" fontId="7" fillId="18" borderId="11" xfId="0" applyFont="1" applyFill="1" applyBorder="1" applyAlignment="1">
      <alignment horizontal="center" vertical="center" wrapText="1" shrinkToFit="1"/>
    </xf>
    <xf numFmtId="0" fontId="7" fillId="27" borderId="2" xfId="0" applyFont="1" applyFill="1" applyBorder="1" applyAlignment="1">
      <alignment horizontal="center" vertical="center" wrapText="1" shrinkToFit="1"/>
    </xf>
    <xf numFmtId="0" fontId="7" fillId="25" borderId="3" xfId="0" applyFont="1" applyFill="1" applyBorder="1" applyAlignment="1">
      <alignment horizontal="center" vertical="center" wrapText="1" shrinkToFit="1"/>
    </xf>
    <xf numFmtId="0" fontId="7" fillId="4" borderId="14" xfId="0" applyFont="1" applyFill="1" applyBorder="1" applyAlignment="1">
      <alignment horizontal="center" vertical="center" wrapText="1" shrinkToFit="1"/>
    </xf>
    <xf numFmtId="0" fontId="37" fillId="16" borderId="47" xfId="0" applyFont="1" applyFill="1" applyBorder="1"/>
    <xf numFmtId="8" fontId="1" fillId="8" borderId="33" xfId="0" applyNumberFormat="1" applyFont="1" applyFill="1" applyBorder="1"/>
    <xf numFmtId="8" fontId="1" fillId="21" borderId="33" xfId="0" applyNumberFormat="1" applyFont="1" applyFill="1" applyBorder="1"/>
    <xf numFmtId="8" fontId="1" fillId="19" borderId="33" xfId="0" applyNumberFormat="1" applyFont="1" applyFill="1" applyBorder="1"/>
    <xf numFmtId="8" fontId="1" fillId="18" borderId="33" xfId="0" applyNumberFormat="1" applyFont="1" applyFill="1" applyBorder="1"/>
    <xf numFmtId="8" fontId="1" fillId="27" borderId="31" xfId="0" applyNumberFormat="1" applyFont="1" applyFill="1" applyBorder="1"/>
    <xf numFmtId="164" fontId="1" fillId="25" borderId="31" xfId="0" applyNumberFormat="1" applyFont="1" applyFill="1" applyBorder="1"/>
    <xf numFmtId="8" fontId="1" fillId="4" borderId="45" xfId="0" applyNumberFormat="1" applyFont="1" applyFill="1" applyBorder="1"/>
    <xf numFmtId="0" fontId="37" fillId="18" borderId="114" xfId="0" applyFont="1" applyFill="1" applyBorder="1"/>
    <xf numFmtId="8" fontId="1" fillId="8" borderId="5" xfId="0" applyNumberFormat="1" applyFont="1" applyFill="1" applyBorder="1"/>
    <xf numFmtId="8" fontId="1" fillId="21" borderId="5" xfId="0" applyNumberFormat="1" applyFont="1" applyFill="1" applyBorder="1"/>
    <xf numFmtId="8" fontId="1" fillId="19" borderId="5" xfId="0" applyNumberFormat="1" applyFont="1" applyFill="1" applyBorder="1"/>
    <xf numFmtId="8" fontId="10" fillId="18" borderId="5" xfId="0" applyNumberFormat="1" applyFont="1" applyFill="1" applyBorder="1"/>
    <xf numFmtId="8" fontId="10" fillId="27" borderId="71" xfId="0" applyNumberFormat="1" applyFont="1" applyFill="1" applyBorder="1"/>
    <xf numFmtId="164" fontId="1" fillId="25" borderId="10" xfId="0" applyNumberFormat="1" applyFont="1" applyFill="1" applyBorder="1"/>
    <xf numFmtId="8" fontId="1" fillId="4" borderId="46" xfId="0" applyNumberFormat="1" applyFont="1" applyFill="1" applyBorder="1"/>
    <xf numFmtId="0" fontId="37" fillId="26" borderId="114" xfId="0" applyFont="1" applyFill="1" applyBorder="1"/>
    <xf numFmtId="8" fontId="1" fillId="18" borderId="5" xfId="0" applyNumberFormat="1" applyFont="1" applyFill="1" applyBorder="1"/>
    <xf numFmtId="8" fontId="1" fillId="27" borderId="71" xfId="0" applyNumberFormat="1" applyFont="1" applyFill="1" applyBorder="1"/>
    <xf numFmtId="0" fontId="37" fillId="9" borderId="114" xfId="0" applyFont="1" applyFill="1" applyBorder="1"/>
    <xf numFmtId="0" fontId="37" fillId="17" borderId="114" xfId="0" applyFont="1" applyFill="1" applyBorder="1"/>
    <xf numFmtId="0" fontId="37" fillId="22" borderId="114" xfId="0" applyFont="1" applyFill="1" applyBorder="1"/>
    <xf numFmtId="8" fontId="1" fillId="8" borderId="6" xfId="0" applyNumberFormat="1" applyFont="1" applyFill="1" applyBorder="1"/>
    <xf numFmtId="8" fontId="1" fillId="21" borderId="6" xfId="0" applyNumberFormat="1" applyFont="1" applyFill="1" applyBorder="1"/>
    <xf numFmtId="8" fontId="1" fillId="19" borderId="6" xfId="0" applyNumberFormat="1" applyFont="1" applyFill="1" applyBorder="1"/>
    <xf numFmtId="8" fontId="10" fillId="27" borderId="44" xfId="0" applyNumberFormat="1" applyFont="1" applyFill="1" applyBorder="1"/>
    <xf numFmtId="164" fontId="1" fillId="25" borderId="44" xfId="0" applyNumberFormat="1" applyFont="1" applyFill="1" applyBorder="1"/>
    <xf numFmtId="8" fontId="1" fillId="4" borderId="47" xfId="0" applyNumberFormat="1" applyFont="1" applyFill="1" applyBorder="1"/>
    <xf numFmtId="0" fontId="37" fillId="16" borderId="114" xfId="0" applyFont="1" applyFill="1" applyBorder="1"/>
    <xf numFmtId="0" fontId="37" fillId="20" borderId="115" xfId="0" applyFont="1" applyFill="1" applyBorder="1"/>
    <xf numFmtId="8" fontId="1" fillId="8" borderId="60" xfId="0" applyNumberFormat="1" applyFont="1" applyFill="1" applyBorder="1"/>
    <xf numFmtId="8" fontId="1" fillId="21" borderId="60" xfId="0" applyNumberFormat="1" applyFont="1" applyFill="1" applyBorder="1"/>
    <xf numFmtId="8" fontId="1" fillId="19" borderId="60" xfId="0" applyNumberFormat="1" applyFont="1" applyFill="1" applyBorder="1"/>
    <xf numFmtId="8" fontId="1" fillId="18" borderId="60" xfId="0" applyNumberFormat="1" applyFont="1" applyFill="1" applyBorder="1"/>
    <xf numFmtId="8" fontId="1" fillId="27" borderId="61" xfId="0" applyNumberFormat="1" applyFont="1" applyFill="1" applyBorder="1"/>
    <xf numFmtId="164" fontId="1" fillId="25" borderId="61" xfId="0" applyNumberFormat="1" applyFont="1" applyFill="1" applyBorder="1"/>
    <xf numFmtId="8" fontId="1" fillId="4" borderId="59" xfId="0" applyNumberFormat="1" applyFont="1" applyFill="1" applyBorder="1"/>
    <xf numFmtId="0" fontId="37" fillId="8" borderId="114" xfId="0" applyFont="1" applyFill="1" applyBorder="1"/>
    <xf numFmtId="0" fontId="27" fillId="4" borderId="11" xfId="1" applyFont="1" applyFill="1" applyBorder="1" applyAlignment="1" applyProtection="1">
      <alignment horizontal="right"/>
    </xf>
    <xf numFmtId="8" fontId="5" fillId="8" borderId="13" xfId="0" applyNumberFormat="1" applyFont="1" applyFill="1" applyBorder="1"/>
    <xf numFmtId="8" fontId="5" fillId="21" borderId="13" xfId="0" applyNumberFormat="1" applyFont="1" applyFill="1" applyBorder="1"/>
    <xf numFmtId="8" fontId="5" fillId="19" borderId="13" xfId="0" applyNumberFormat="1" applyFont="1" applyFill="1" applyBorder="1"/>
    <xf numFmtId="8" fontId="5" fillId="18" borderId="13" xfId="0" applyNumberFormat="1" applyFont="1" applyFill="1" applyBorder="1"/>
    <xf numFmtId="8" fontId="5" fillId="27" borderId="12" xfId="0" applyNumberFormat="1" applyFont="1" applyFill="1" applyBorder="1"/>
    <xf numFmtId="8" fontId="5" fillId="25" borderId="12" xfId="0" applyNumberFormat="1" applyFont="1" applyFill="1" applyBorder="1"/>
    <xf numFmtId="8" fontId="5" fillId="4" borderId="14" xfId="0" applyNumberFormat="1" applyFont="1" applyFill="1" applyBorder="1"/>
    <xf numFmtId="0" fontId="27" fillId="4" borderId="16" xfId="0" applyFont="1" applyFill="1" applyBorder="1" applyAlignment="1">
      <alignment horizontal="right"/>
    </xf>
    <xf numFmtId="8" fontId="5" fillId="7" borderId="16" xfId="0" applyNumberFormat="1" applyFont="1" applyFill="1" applyBorder="1" applyAlignment="1">
      <alignment horizontal="center"/>
    </xf>
    <xf numFmtId="8" fontId="5" fillId="19" borderId="16" xfId="0" applyNumberFormat="1" applyFont="1" applyFill="1" applyBorder="1" applyAlignment="1">
      <alignment horizontal="right"/>
    </xf>
    <xf numFmtId="8" fontId="5" fillId="7" borderId="0" xfId="0" applyNumberFormat="1" applyFont="1" applyFill="1" applyAlignment="1">
      <alignment horizontal="center"/>
    </xf>
    <xf numFmtId="8" fontId="1" fillId="7" borderId="48" xfId="0" applyNumberFormat="1" applyFont="1" applyFill="1" applyBorder="1"/>
    <xf numFmtId="0" fontId="5" fillId="7" borderId="116" xfId="0" applyFont="1" applyFill="1" applyBorder="1" applyAlignment="1">
      <alignment horizontal="right"/>
    </xf>
    <xf numFmtId="8" fontId="5" fillId="7" borderId="40" xfId="0" applyNumberFormat="1" applyFont="1" applyFill="1" applyBorder="1"/>
    <xf numFmtId="8" fontId="5" fillId="7" borderId="108" xfId="0" applyNumberFormat="1" applyFont="1" applyFill="1" applyBorder="1"/>
    <xf numFmtId="8" fontId="5" fillId="7" borderId="41" xfId="0" applyNumberFormat="1" applyFont="1" applyFill="1" applyBorder="1"/>
    <xf numFmtId="8" fontId="5" fillId="7" borderId="49" xfId="0" applyNumberFormat="1" applyFont="1" applyFill="1" applyBorder="1"/>
    <xf numFmtId="0" fontId="7" fillId="4" borderId="118" xfId="0" applyFont="1" applyFill="1" applyBorder="1" applyAlignment="1">
      <alignment horizontal="right"/>
    </xf>
    <xf numFmtId="9" fontId="5" fillId="4" borderId="15" xfId="0" applyNumberFormat="1" applyFont="1" applyFill="1" applyBorder="1" applyAlignment="1">
      <alignment horizontal="right" vertical="top" wrapText="1"/>
    </xf>
    <xf numFmtId="9" fontId="1" fillId="4" borderId="15" xfId="0" applyNumberFormat="1" applyFont="1" applyFill="1" applyBorder="1" applyAlignment="1">
      <alignment horizontal="right" vertical="top" wrapText="1"/>
    </xf>
    <xf numFmtId="9" fontId="1" fillId="4" borderId="111" xfId="0" applyNumberFormat="1" applyFont="1" applyFill="1" applyBorder="1" applyAlignment="1">
      <alignment horizontal="right" vertical="top" wrapText="1"/>
    </xf>
    <xf numFmtId="0" fontId="5" fillId="4" borderId="18" xfId="0" applyFont="1" applyFill="1" applyBorder="1" applyAlignment="1">
      <alignment horizontal="left" vertical="top" wrapText="1"/>
    </xf>
    <xf numFmtId="8" fontId="5" fillId="4" borderId="109" xfId="0" applyNumberFormat="1" applyFont="1" applyFill="1" applyBorder="1" applyAlignment="1">
      <alignment horizontal="right" vertical="top" wrapText="1"/>
    </xf>
    <xf numFmtId="8" fontId="5" fillId="4" borderId="15" xfId="0" applyNumberFormat="1" applyFont="1" applyFill="1" applyBorder="1" applyAlignment="1">
      <alignment horizontal="right" vertical="top" wrapText="1"/>
    </xf>
    <xf numFmtId="8" fontId="5" fillId="4" borderId="112" xfId="0" applyNumberFormat="1" applyFont="1" applyFill="1" applyBorder="1" applyAlignment="1">
      <alignment horizontal="right" vertical="top" wrapText="1"/>
    </xf>
    <xf numFmtId="0" fontId="36" fillId="16" borderId="86" xfId="0" applyFont="1" applyFill="1" applyBorder="1"/>
    <xf numFmtId="43" fontId="6" fillId="4" borderId="110" xfId="0" applyNumberFormat="1" applyFont="1" applyFill="1" applyBorder="1" applyAlignment="1">
      <alignment horizontal="right" vertical="top" wrapText="1"/>
    </xf>
    <xf numFmtId="43" fontId="6" fillId="4" borderId="15" xfId="0" applyNumberFormat="1" applyFont="1" applyFill="1" applyBorder="1" applyAlignment="1">
      <alignment horizontal="right" vertical="top" wrapText="1"/>
    </xf>
    <xf numFmtId="43" fontId="6" fillId="4" borderId="112" xfId="0" applyNumberFormat="1" applyFont="1" applyFill="1" applyBorder="1" applyAlignment="1">
      <alignment horizontal="right" vertical="top" wrapText="1"/>
    </xf>
    <xf numFmtId="0" fontId="36" fillId="18" borderId="119" xfId="0" applyFont="1" applyFill="1" applyBorder="1"/>
    <xf numFmtId="0" fontId="36" fillId="26" borderId="119" xfId="0" applyFont="1" applyFill="1" applyBorder="1"/>
    <xf numFmtId="43" fontId="6" fillId="4" borderId="110" xfId="0" applyNumberFormat="1" applyFont="1" applyFill="1" applyBorder="1" applyAlignment="1">
      <alignment vertical="top" wrapText="1"/>
    </xf>
    <xf numFmtId="43" fontId="6" fillId="4" borderId="15" xfId="0" applyNumberFormat="1" applyFont="1" applyFill="1" applyBorder="1" applyAlignment="1">
      <alignment vertical="top" wrapText="1"/>
    </xf>
    <xf numFmtId="43" fontId="6" fillId="4" borderId="112" xfId="0" applyNumberFormat="1" applyFont="1" applyFill="1" applyBorder="1" applyAlignment="1">
      <alignment vertical="top" wrapText="1"/>
    </xf>
    <xf numFmtId="0" fontId="36" fillId="9" borderId="119" xfId="0" applyFont="1" applyFill="1" applyBorder="1"/>
    <xf numFmtId="0" fontId="36" fillId="17" borderId="119" xfId="0" applyFont="1" applyFill="1" applyBorder="1"/>
    <xf numFmtId="0" fontId="36" fillId="22" borderId="119" xfId="0" applyFont="1" applyFill="1" applyBorder="1"/>
    <xf numFmtId="0" fontId="36" fillId="16" borderId="119" xfId="0" applyFont="1" applyFill="1" applyBorder="1"/>
    <xf numFmtId="0" fontId="36" fillId="20" borderId="119" xfId="0" applyFont="1" applyFill="1" applyBorder="1"/>
    <xf numFmtId="0" fontId="36" fillId="8" borderId="119" xfId="0" applyFont="1" applyFill="1" applyBorder="1"/>
    <xf numFmtId="0" fontId="7" fillId="4" borderId="120" xfId="0" applyFont="1" applyFill="1" applyBorder="1" applyAlignment="1">
      <alignment horizontal="right"/>
    </xf>
    <xf numFmtId="8" fontId="7" fillId="4" borderId="39" xfId="0" applyNumberFormat="1" applyFont="1" applyFill="1" applyBorder="1" applyAlignment="1">
      <alignment vertical="top" wrapText="1"/>
    </xf>
    <xf numFmtId="8" fontId="7" fillId="4" borderId="108" xfId="0" applyNumberFormat="1" applyFont="1" applyFill="1" applyBorder="1" applyAlignment="1">
      <alignment vertical="top" wrapText="1"/>
    </xf>
    <xf numFmtId="8" fontId="7" fillId="4" borderId="113" xfId="0" applyNumberFormat="1" applyFont="1" applyFill="1" applyBorder="1" applyAlignment="1">
      <alignment vertical="top" wrapText="1"/>
    </xf>
    <xf numFmtId="0" fontId="36" fillId="4" borderId="16" xfId="0" applyFont="1" applyFill="1" applyBorder="1"/>
    <xf numFmtId="8" fontId="6" fillId="4" borderId="15" xfId="0" applyNumberFormat="1" applyFont="1" applyFill="1" applyBorder="1" applyAlignment="1">
      <alignment vertical="top" wrapText="1"/>
    </xf>
    <xf numFmtId="0" fontId="7" fillId="4" borderId="121" xfId="0" applyFont="1" applyFill="1" applyBorder="1" applyAlignment="1">
      <alignment horizontal="right"/>
    </xf>
    <xf numFmtId="8" fontId="6" fillId="4" borderId="3" xfId="0" applyNumberFormat="1" applyFont="1" applyFill="1" applyBorder="1" applyAlignment="1">
      <alignment vertical="top" wrapText="1"/>
    </xf>
    <xf numFmtId="0" fontId="6" fillId="4" borderId="18" xfId="0" applyFont="1" applyFill="1" applyBorder="1" applyAlignment="1">
      <alignment vertical="top" wrapText="1"/>
    </xf>
    <xf numFmtId="0" fontId="6" fillId="4" borderId="15" xfId="0" applyFont="1" applyFill="1" applyBorder="1" applyAlignment="1">
      <alignment vertical="top" wrapText="1"/>
    </xf>
    <xf numFmtId="0" fontId="27" fillId="12" borderId="1" xfId="0" applyFont="1" applyFill="1" applyBorder="1" applyAlignment="1">
      <alignment horizontal="left"/>
    </xf>
    <xf numFmtId="0" fontId="27" fillId="12" borderId="2" xfId="0" applyFont="1" applyFill="1" applyBorder="1" applyAlignment="1">
      <alignment horizontal="center"/>
    </xf>
    <xf numFmtId="0" fontId="27" fillId="12" borderId="3" xfId="0" applyFont="1" applyFill="1" applyBorder="1" applyAlignment="1">
      <alignment horizontal="center"/>
    </xf>
    <xf numFmtId="0" fontId="1" fillId="13" borderId="42" xfId="0" applyFont="1" applyFill="1" applyBorder="1" applyAlignment="1">
      <alignment horizontal="left"/>
    </xf>
    <xf numFmtId="0" fontId="1" fillId="13" borderId="4" xfId="0" applyFont="1" applyFill="1" applyBorder="1" applyAlignment="1">
      <alignment horizontal="left"/>
    </xf>
    <xf numFmtId="0" fontId="1" fillId="13" borderId="64" xfId="0" applyFont="1" applyFill="1" applyBorder="1" applyAlignment="1">
      <alignment horizontal="left"/>
    </xf>
    <xf numFmtId="0" fontId="1" fillId="13" borderId="16" xfId="0" applyFont="1" applyFill="1" applyBorder="1" applyAlignment="1">
      <alignment horizontal="left" indent="2"/>
    </xf>
    <xf numFmtId="0" fontId="1" fillId="13" borderId="0" xfId="0" applyFont="1" applyFill="1" applyAlignment="1">
      <alignment horizontal="left"/>
    </xf>
    <xf numFmtId="0" fontId="1" fillId="13" borderId="17" xfId="0" applyFont="1" applyFill="1" applyBorder="1" applyAlignment="1">
      <alignment horizontal="left"/>
    </xf>
    <xf numFmtId="0" fontId="10" fillId="10" borderId="0" xfId="0" applyFont="1" applyFill="1" applyAlignment="1">
      <alignment horizontal="left"/>
    </xf>
    <xf numFmtId="0" fontId="10" fillId="10" borderId="17" xfId="0" applyFont="1" applyFill="1" applyBorder="1" applyAlignment="1">
      <alignment horizontal="left"/>
    </xf>
    <xf numFmtId="0" fontId="6" fillId="12" borderId="7" xfId="0" applyFont="1" applyFill="1" applyBorder="1"/>
    <xf numFmtId="44" fontId="6" fillId="12" borderId="5" xfId="3" applyFont="1" applyFill="1" applyBorder="1" applyProtection="1"/>
    <xf numFmtId="44" fontId="6" fillId="12" borderId="72" xfId="3" applyFont="1" applyFill="1" applyBorder="1" applyProtection="1"/>
    <xf numFmtId="9" fontId="22" fillId="12" borderId="5" xfId="0" applyNumberFormat="1" applyFont="1" applyFill="1" applyBorder="1"/>
    <xf numFmtId="9" fontId="22" fillId="12" borderId="5" xfId="2" applyFont="1" applyFill="1" applyBorder="1" applyProtection="1"/>
    <xf numFmtId="8" fontId="22" fillId="8" borderId="25" xfId="0" applyNumberFormat="1" applyFont="1" applyFill="1" applyBorder="1"/>
    <xf numFmtId="8" fontId="22" fillId="21" borderId="26" xfId="0" applyNumberFormat="1" applyFont="1" applyFill="1" applyBorder="1"/>
    <xf numFmtId="8" fontId="22" fillId="19" borderId="26" xfId="0" applyNumberFormat="1" applyFont="1" applyFill="1" applyBorder="1"/>
    <xf numFmtId="8" fontId="22" fillId="18" borderId="26" xfId="0" applyNumberFormat="1" applyFont="1" applyFill="1" applyBorder="1"/>
    <xf numFmtId="8" fontId="22" fillId="25" borderId="26" xfId="0" applyNumberFormat="1" applyFont="1" applyFill="1" applyBorder="1"/>
    <xf numFmtId="165" fontId="22" fillId="12" borderId="5" xfId="2" applyNumberFormat="1" applyFont="1" applyFill="1" applyBorder="1" applyProtection="1"/>
    <xf numFmtId="165" fontId="22" fillId="12" borderId="5" xfId="0" applyNumberFormat="1" applyFont="1" applyFill="1" applyBorder="1"/>
    <xf numFmtId="0" fontId="6" fillId="4" borderId="0" xfId="0" applyFont="1" applyFill="1"/>
    <xf numFmtId="0" fontId="1" fillId="4" borderId="113" xfId="0" applyFont="1" applyFill="1" applyBorder="1"/>
    <xf numFmtId="0" fontId="57" fillId="18" borderId="87" xfId="4" applyFont="1" applyFill="1" applyBorder="1" applyAlignment="1">
      <alignment horizontal="center" vertical="center" wrapText="1"/>
    </xf>
    <xf numFmtId="0" fontId="54" fillId="18" borderId="87" xfId="4" applyFont="1" applyFill="1" applyBorder="1"/>
    <xf numFmtId="0" fontId="57" fillId="3" borderId="80" xfId="4" applyFont="1" applyFill="1" applyBorder="1" applyAlignment="1">
      <alignment horizontal="center" vertical="center" wrapText="1"/>
    </xf>
    <xf numFmtId="0" fontId="57" fillId="3" borderId="80" xfId="4" applyFont="1" applyFill="1" applyBorder="1" applyAlignment="1">
      <alignment horizontal="center"/>
    </xf>
    <xf numFmtId="0" fontId="57" fillId="3" borderId="80" xfId="4" applyFont="1" applyFill="1" applyBorder="1" applyAlignment="1">
      <alignment horizontal="center" wrapText="1"/>
    </xf>
    <xf numFmtId="8" fontId="57" fillId="3" borderId="80" xfId="4" applyNumberFormat="1" applyFont="1" applyFill="1" applyBorder="1"/>
    <xf numFmtId="8" fontId="57" fillId="8" borderId="80" xfId="4" applyNumberFormat="1" applyFont="1" applyFill="1" applyBorder="1"/>
    <xf numFmtId="0" fontId="57" fillId="8" borderId="80" xfId="4" applyFont="1" applyFill="1" applyBorder="1" applyAlignment="1">
      <alignment horizontal="right"/>
    </xf>
    <xf numFmtId="8" fontId="57" fillId="8" borderId="24" xfId="4" applyNumberFormat="1" applyFont="1" applyFill="1" applyBorder="1"/>
    <xf numFmtId="8" fontId="57" fillId="8" borderId="10" xfId="4" applyNumberFormat="1" applyFont="1" applyFill="1" applyBorder="1"/>
    <xf numFmtId="8" fontId="57" fillId="7" borderId="80" xfId="4" applyNumberFormat="1" applyFont="1" applyFill="1" applyBorder="1"/>
    <xf numFmtId="0" fontId="57" fillId="7" borderId="80" xfId="4" applyFont="1" applyFill="1" applyBorder="1" applyAlignment="1">
      <alignment horizontal="right"/>
    </xf>
    <xf numFmtId="0" fontId="0" fillId="11" borderId="80" xfId="0" applyFill="1" applyBorder="1" applyProtection="1">
      <protection locked="0"/>
    </xf>
    <xf numFmtId="44" fontId="7" fillId="4" borderId="72" xfId="0" applyNumberFormat="1" applyFont="1" applyFill="1" applyBorder="1" applyAlignment="1">
      <alignment horizontal="center" vertical="center" wrapText="1"/>
    </xf>
    <xf numFmtId="8" fontId="22" fillId="12" borderId="21" xfId="0" applyNumberFormat="1" applyFont="1" applyFill="1" applyBorder="1" applyProtection="1">
      <protection locked="0"/>
    </xf>
    <xf numFmtId="9" fontId="22" fillId="12" borderId="5" xfId="2" applyFont="1" applyFill="1" applyBorder="1" applyProtection="1">
      <protection locked="0"/>
    </xf>
    <xf numFmtId="9" fontId="23" fillId="12" borderId="23" xfId="2" applyFont="1" applyFill="1" applyBorder="1" applyProtection="1">
      <protection locked="0"/>
    </xf>
    <xf numFmtId="8" fontId="23" fillId="12" borderId="24" xfId="0" applyNumberFormat="1" applyFont="1" applyFill="1" applyBorder="1" applyProtection="1">
      <protection locked="0"/>
    </xf>
    <xf numFmtId="0" fontId="22" fillId="0" borderId="0" xfId="0" applyFont="1" applyBorder="1" applyAlignment="1">
      <alignment horizontal="center" vertical="top"/>
    </xf>
    <xf numFmtId="0" fontId="45" fillId="4" borderId="138" xfId="0" applyFont="1" applyFill="1" applyBorder="1" applyAlignment="1">
      <alignment vertical="top"/>
    </xf>
    <xf numFmtId="165" fontId="45" fillId="4" borderId="138" xfId="2" applyNumberFormat="1" applyFont="1" applyFill="1" applyBorder="1" applyAlignment="1">
      <alignment vertical="top"/>
    </xf>
    <xf numFmtId="9" fontId="45" fillId="4" borderId="138" xfId="2" applyFont="1" applyFill="1" applyBorder="1" applyAlignment="1">
      <alignment horizontal="center" vertical="top"/>
    </xf>
    <xf numFmtId="166" fontId="45" fillId="4" borderId="138" xfId="0" applyNumberFormat="1" applyFont="1" applyFill="1" applyBorder="1"/>
    <xf numFmtId="0" fontId="59" fillId="4" borderId="138" xfId="0" applyFont="1" applyFill="1" applyBorder="1" applyAlignment="1">
      <alignment vertical="top" wrapText="1"/>
    </xf>
    <xf numFmtId="0" fontId="22" fillId="4" borderId="137" xfId="0" applyFont="1" applyFill="1" applyBorder="1" applyAlignment="1">
      <alignment horizontal="center" vertical="top"/>
    </xf>
    <xf numFmtId="0" fontId="22" fillId="4" borderId="137" xfId="0" applyFont="1" applyFill="1" applyBorder="1" applyAlignment="1">
      <alignment horizontal="center" vertical="top" wrapText="1"/>
    </xf>
    <xf numFmtId="0" fontId="7" fillId="8" borderId="137" xfId="0" applyFont="1" applyFill="1" applyBorder="1" applyAlignment="1">
      <alignment horizontal="center" vertical="center" wrapText="1"/>
    </xf>
    <xf numFmtId="0" fontId="7" fillId="21" borderId="137" xfId="0" applyFont="1" applyFill="1" applyBorder="1" applyAlignment="1">
      <alignment horizontal="center" vertical="center" wrapText="1"/>
    </xf>
    <xf numFmtId="0" fontId="7" fillId="19" borderId="137" xfId="0" applyFont="1" applyFill="1" applyBorder="1" applyAlignment="1">
      <alignment horizontal="center" vertical="center" wrapText="1"/>
    </xf>
    <xf numFmtId="0" fontId="7" fillId="18" borderId="137" xfId="0" applyFont="1" applyFill="1" applyBorder="1" applyAlignment="1">
      <alignment horizontal="center" vertical="center" wrapText="1"/>
    </xf>
    <xf numFmtId="0" fontId="7" fillId="27" borderId="137" xfId="0" applyFont="1" applyFill="1" applyBorder="1" applyAlignment="1">
      <alignment horizontal="center" vertical="center" wrapText="1"/>
    </xf>
    <xf numFmtId="0" fontId="7" fillId="25" borderId="137" xfId="0" applyFont="1" applyFill="1" applyBorder="1" applyAlignment="1">
      <alignment horizontal="center" vertical="center" wrapText="1"/>
    </xf>
    <xf numFmtId="0" fontId="1" fillId="4" borderId="137" xfId="0" applyFont="1" applyFill="1" applyBorder="1" applyAlignment="1">
      <alignment horizontal="center" wrapText="1"/>
    </xf>
    <xf numFmtId="0" fontId="1" fillId="4" borderId="137" xfId="0" applyFont="1" applyFill="1" applyBorder="1" applyAlignment="1">
      <alignment horizontal="center" vertical="center" wrapText="1"/>
    </xf>
    <xf numFmtId="0" fontId="2" fillId="11" borderId="125" xfId="0" applyFont="1" applyFill="1" applyBorder="1" applyAlignment="1"/>
    <xf numFmtId="0" fontId="68" fillId="11" borderId="0" xfId="0" applyFont="1" applyFill="1" applyAlignment="1" applyProtection="1">
      <protection locked="0"/>
    </xf>
    <xf numFmtId="0" fontId="2" fillId="11" borderId="0" xfId="0" applyFont="1" applyFill="1" applyAlignment="1"/>
    <xf numFmtId="0" fontId="16" fillId="0" borderId="0" xfId="1" applyFill="1" applyAlignment="1" applyProtection="1">
      <alignment horizontal="center" wrapText="1"/>
      <protection locked="0"/>
    </xf>
    <xf numFmtId="0" fontId="14" fillId="8" borderId="0" xfId="0" applyFont="1" applyFill="1" applyAlignment="1">
      <alignment horizontal="center"/>
    </xf>
    <xf numFmtId="0" fontId="15" fillId="4" borderId="0" xfId="0" applyFont="1" applyFill="1" applyAlignment="1">
      <alignment horizontal="center"/>
    </xf>
    <xf numFmtId="0" fontId="10" fillId="0" borderId="15" xfId="0" applyFont="1" applyBorder="1" applyAlignment="1" applyProtection="1">
      <alignment horizontal="center" shrinkToFit="1"/>
      <protection locked="0"/>
    </xf>
    <xf numFmtId="0" fontId="9" fillId="0" borderId="0" xfId="0" applyFont="1" applyAlignment="1">
      <alignment horizontal="left" wrapText="1"/>
    </xf>
    <xf numFmtId="0" fontId="26" fillId="0" borderId="0" xfId="0" applyFont="1" applyAlignment="1">
      <alignment horizontal="left" wrapText="1"/>
    </xf>
    <xf numFmtId="0" fontId="8" fillId="2" borderId="0" xfId="0" applyFont="1" applyFill="1" applyAlignment="1">
      <alignment wrapText="1"/>
    </xf>
    <xf numFmtId="0" fontId="10" fillId="2" borderId="0" xfId="0" applyFont="1" applyFill="1" applyAlignment="1">
      <alignment wrapText="1"/>
    </xf>
    <xf numFmtId="0" fontId="8" fillId="2" borderId="0" xfId="0" applyFont="1" applyFill="1"/>
    <xf numFmtId="0" fontId="10" fillId="2" borderId="0" xfId="0" applyFont="1" applyFill="1"/>
    <xf numFmtId="0" fontId="10" fillId="14" borderId="15" xfId="0" applyFont="1" applyFill="1" applyBorder="1" applyAlignment="1">
      <alignment horizontal="center" shrinkToFit="1"/>
    </xf>
    <xf numFmtId="0" fontId="25" fillId="0" borderId="0" xfId="0" applyFont="1" applyAlignment="1">
      <alignment horizontal="left" wrapText="1"/>
    </xf>
    <xf numFmtId="0" fontId="1" fillId="0" borderId="15" xfId="0" applyFont="1" applyBorder="1" applyAlignment="1" applyProtection="1">
      <alignment horizontal="center" wrapText="1"/>
      <protection locked="0"/>
    </xf>
    <xf numFmtId="0" fontId="1" fillId="0" borderId="0" xfId="0" applyFont="1" applyAlignment="1">
      <alignment horizontal="left" wrapText="1"/>
    </xf>
    <xf numFmtId="0" fontId="13" fillId="0" borderId="1"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4" fillId="3" borderId="0" xfId="0" applyFont="1" applyFill="1" applyAlignment="1">
      <alignment horizontal="center"/>
    </xf>
    <xf numFmtId="0" fontId="3" fillId="4" borderId="0" xfId="0" applyFont="1" applyFill="1" applyAlignment="1">
      <alignment horizontal="center"/>
    </xf>
    <xf numFmtId="0" fontId="10" fillId="14" borderId="15" xfId="0" applyFont="1" applyFill="1" applyBorder="1" applyAlignment="1">
      <alignment horizontal="center"/>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28" fillId="0" borderId="0" xfId="0" applyFont="1" applyAlignment="1" applyProtection="1">
      <alignment horizontal="left" wrapText="1"/>
      <protection locked="0"/>
    </xf>
    <xf numFmtId="0" fontId="14" fillId="3" borderId="0" xfId="0" applyFont="1" applyFill="1" applyAlignment="1">
      <alignment horizontal="center"/>
    </xf>
    <xf numFmtId="0" fontId="31" fillId="4" borderId="0" xfId="0" applyFont="1" applyFill="1" applyAlignment="1">
      <alignment horizontal="center"/>
    </xf>
    <xf numFmtId="0" fontId="1" fillId="13" borderId="18" xfId="0" applyFont="1" applyFill="1" applyBorder="1" applyAlignment="1">
      <alignment horizontal="left" wrapText="1" indent="2"/>
    </xf>
    <xf numFmtId="0" fontId="1" fillId="13" borderId="15" xfId="0" applyFont="1" applyFill="1" applyBorder="1" applyAlignment="1">
      <alignment horizontal="left" wrapText="1" indent="2"/>
    </xf>
    <xf numFmtId="0" fontId="1" fillId="13" borderId="65" xfId="0" applyFont="1" applyFill="1" applyBorder="1" applyAlignment="1">
      <alignment horizontal="left" wrapText="1" indent="2"/>
    </xf>
    <xf numFmtId="0" fontId="14" fillId="17" borderId="0" xfId="0" applyFont="1" applyFill="1" applyAlignment="1">
      <alignment horizontal="center"/>
    </xf>
    <xf numFmtId="0" fontId="5" fillId="19"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6" fillId="0" borderId="70" xfId="0" applyFont="1" applyBorder="1" applyAlignment="1" applyProtection="1">
      <alignment wrapText="1"/>
      <protection locked="0"/>
    </xf>
    <xf numFmtId="0" fontId="6" fillId="0" borderId="67" xfId="0" applyFont="1" applyBorder="1" applyAlignment="1" applyProtection="1">
      <alignment wrapText="1"/>
      <protection locked="0"/>
    </xf>
    <xf numFmtId="0" fontId="6" fillId="0" borderId="71" xfId="0" applyFont="1" applyBorder="1" applyAlignment="1" applyProtection="1">
      <alignment wrapText="1"/>
      <protection locked="0"/>
    </xf>
    <xf numFmtId="0" fontId="6" fillId="0" borderId="20" xfId="0" applyFont="1" applyBorder="1" applyAlignment="1" applyProtection="1">
      <alignment horizontal="center" wrapText="1"/>
      <protection locked="0"/>
    </xf>
    <xf numFmtId="0" fontId="0" fillId="0" borderId="44" xfId="0"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0" fillId="0" borderId="0" xfId="0" applyAlignment="1" applyProtection="1">
      <alignment wrapText="1"/>
      <protection locked="0"/>
    </xf>
    <xf numFmtId="0" fontId="6" fillId="0" borderId="70" xfId="0" applyFont="1" applyBorder="1" applyAlignment="1" applyProtection="1">
      <alignment horizontal="left" wrapText="1"/>
      <protection locked="0"/>
    </xf>
    <xf numFmtId="0" fontId="6" fillId="0" borderId="67" xfId="0" applyFont="1" applyBorder="1" applyAlignment="1" applyProtection="1">
      <alignment horizontal="left" wrapText="1"/>
      <protection locked="0"/>
    </xf>
    <xf numFmtId="0" fontId="6" fillId="0" borderId="71" xfId="0" applyFont="1" applyBorder="1" applyAlignment="1" applyProtection="1">
      <alignment horizontal="left" wrapText="1"/>
      <protection locked="0"/>
    </xf>
    <xf numFmtId="0" fontId="68" fillId="11" borderId="0" xfId="0" applyFont="1" applyFill="1" applyAlignment="1" applyProtection="1">
      <alignment horizontal="left" vertical="top" wrapText="1"/>
      <protection locked="0"/>
    </xf>
    <xf numFmtId="0" fontId="68" fillId="11" borderId="17" xfId="0" applyFont="1" applyFill="1" applyBorder="1" applyAlignment="1" applyProtection="1">
      <alignment horizontal="left" vertical="top" wrapText="1"/>
      <protection locked="0"/>
    </xf>
    <xf numFmtId="0" fontId="22" fillId="15" borderId="26" xfId="0" applyFont="1" applyFill="1" applyBorder="1" applyAlignment="1">
      <alignment horizontal="center" vertical="center" textRotation="90"/>
    </xf>
    <xf numFmtId="0" fontId="22" fillId="15" borderId="27" xfId="0" applyFont="1" applyFill="1" applyBorder="1" applyAlignment="1">
      <alignment horizontal="center" vertical="center" textRotation="90"/>
    </xf>
    <xf numFmtId="0" fontId="22" fillId="15" borderId="6" xfId="0" applyFont="1" applyFill="1" applyBorder="1" applyAlignment="1">
      <alignment horizontal="center" vertical="center" textRotation="90"/>
    </xf>
    <xf numFmtId="0" fontId="7" fillId="27" borderId="32" xfId="0" applyFont="1" applyFill="1" applyBorder="1" applyAlignment="1">
      <alignment horizontal="center" vertical="center" wrapText="1"/>
    </xf>
    <xf numFmtId="0" fontId="7" fillId="27" borderId="31" xfId="0" applyFont="1" applyFill="1" applyBorder="1" applyAlignment="1">
      <alignment horizontal="center" vertical="center" wrapText="1"/>
    </xf>
    <xf numFmtId="0" fontId="1" fillId="4" borderId="39" xfId="0" applyFont="1" applyFill="1" applyBorder="1" applyAlignment="1">
      <alignment horizontal="right"/>
    </xf>
    <xf numFmtId="0" fontId="1" fillId="4" borderId="108" xfId="0" applyFont="1" applyFill="1" applyBorder="1" applyAlignment="1">
      <alignment horizontal="right"/>
    </xf>
    <xf numFmtId="0" fontId="35" fillId="16" borderId="0" xfId="0" applyFont="1" applyFill="1" applyAlignment="1">
      <alignment horizontal="center"/>
    </xf>
    <xf numFmtId="0" fontId="7" fillId="19" borderId="32" xfId="0" applyFont="1" applyFill="1" applyBorder="1" applyAlignment="1">
      <alignment horizontal="center" vertical="center" wrapText="1"/>
    </xf>
    <xf numFmtId="0" fontId="7" fillId="19" borderId="31" xfId="0" applyFont="1" applyFill="1" applyBorder="1" applyAlignment="1">
      <alignment horizontal="center" vertical="center" wrapText="1"/>
    </xf>
    <xf numFmtId="0" fontId="7" fillId="18" borderId="32"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21" borderId="32" xfId="0" applyFont="1" applyFill="1" applyBorder="1" applyAlignment="1">
      <alignment horizontal="center" vertical="center" wrapText="1"/>
    </xf>
    <xf numFmtId="0" fontId="7" fillId="21" borderId="31" xfId="0" applyFont="1" applyFill="1" applyBorder="1" applyAlignment="1">
      <alignment horizontal="center" vertical="center" wrapText="1"/>
    </xf>
    <xf numFmtId="0" fontId="33" fillId="0" borderId="21" xfId="0" applyFont="1" applyBorder="1" applyAlignment="1">
      <alignment horizontal="left" vertical="center" wrapText="1"/>
    </xf>
    <xf numFmtId="0" fontId="33" fillId="0" borderId="67" xfId="0" applyFont="1" applyBorder="1" applyAlignment="1">
      <alignment horizontal="left" vertical="center" wrapText="1"/>
    </xf>
    <xf numFmtId="0" fontId="33" fillId="0" borderId="10" xfId="0" applyFont="1" applyBorder="1" applyAlignment="1">
      <alignment horizontal="left" vertical="center" wrapText="1"/>
    </xf>
    <xf numFmtId="0" fontId="7" fillId="25" borderId="32" xfId="0" applyFont="1" applyFill="1" applyBorder="1" applyAlignment="1">
      <alignment horizontal="center" vertical="center" wrapText="1"/>
    </xf>
    <xf numFmtId="0" fontId="7" fillId="25" borderId="31" xfId="0" applyFont="1" applyFill="1" applyBorder="1" applyAlignment="1">
      <alignment horizontal="center" vertical="center" wrapText="1"/>
    </xf>
    <xf numFmtId="0" fontId="7"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17" borderId="35" xfId="0" applyFont="1" applyFill="1" applyBorder="1" applyAlignment="1">
      <alignment horizontal="center" vertical="center" wrapText="1"/>
    </xf>
    <xf numFmtId="0" fontId="7" fillId="17" borderId="36" xfId="0" applyFont="1" applyFill="1" applyBorder="1" applyAlignment="1">
      <alignment horizontal="center" vertical="center" wrapText="1"/>
    </xf>
    <xf numFmtId="0" fontId="35" fillId="18" borderId="0" xfId="0" applyFont="1" applyFill="1" applyAlignment="1">
      <alignment horizontal="center"/>
    </xf>
    <xf numFmtId="0" fontId="16" fillId="0" borderId="0" xfId="1" applyFill="1" applyAlignment="1" applyProtection="1">
      <alignment horizontal="center" wrapText="1"/>
    </xf>
    <xf numFmtId="0" fontId="10" fillId="14" borderId="0" xfId="0" applyFont="1" applyFill="1" applyAlignment="1">
      <alignment horizontal="center" shrinkToFit="1"/>
    </xf>
    <xf numFmtId="0" fontId="53" fillId="18" borderId="15" xfId="4" applyFont="1" applyFill="1" applyBorder="1" applyAlignment="1">
      <alignment horizontal="center"/>
    </xf>
    <xf numFmtId="0" fontId="53" fillId="2" borderId="42" xfId="4" applyFont="1" applyFill="1" applyBorder="1" applyAlignment="1">
      <alignment horizontal="center"/>
    </xf>
    <xf numFmtId="0" fontId="53" fillId="2" borderId="4" xfId="4" applyFont="1" applyFill="1" applyBorder="1" applyAlignment="1">
      <alignment horizontal="center"/>
    </xf>
    <xf numFmtId="0" fontId="53" fillId="2" borderId="64" xfId="4" applyFont="1" applyFill="1" applyBorder="1" applyAlignment="1">
      <alignment horizontal="center"/>
    </xf>
    <xf numFmtId="8" fontId="58" fillId="3" borderId="91" xfId="4" applyNumberFormat="1" applyFont="1" applyFill="1" applyBorder="1" applyAlignment="1">
      <alignment horizontal="center" vertical="center" wrapText="1"/>
    </xf>
    <xf numFmtId="8" fontId="58" fillId="3" borderId="85" xfId="4" applyNumberFormat="1" applyFont="1" applyFill="1" applyBorder="1" applyAlignment="1">
      <alignment horizontal="center" vertical="center" wrapText="1"/>
    </xf>
    <xf numFmtId="8" fontId="57" fillId="8" borderId="91" xfId="4" applyNumberFormat="1" applyFont="1" applyFill="1" applyBorder="1"/>
    <xf numFmtId="8" fontId="57" fillId="8" borderId="84" xfId="4" applyNumberFormat="1" applyFont="1" applyFill="1" applyBorder="1"/>
    <xf numFmtId="8" fontId="57" fillId="8" borderId="85" xfId="4" applyNumberFormat="1" applyFont="1" applyFill="1" applyBorder="1"/>
    <xf numFmtId="164" fontId="54" fillId="0" borderId="91" xfId="4" applyNumberFormat="1" applyFont="1" applyBorder="1" applyProtection="1">
      <protection locked="0"/>
    </xf>
    <xf numFmtId="164" fontId="54" fillId="0" borderId="84" xfId="4" applyNumberFormat="1" applyFont="1" applyBorder="1" applyProtection="1">
      <protection locked="0"/>
    </xf>
    <xf numFmtId="164" fontId="54" fillId="0" borderId="85" xfId="4" applyNumberFormat="1" applyFont="1" applyBorder="1" applyProtection="1">
      <protection locked="0"/>
    </xf>
    <xf numFmtId="0" fontId="54" fillId="0" borderId="91" xfId="4" applyFont="1" applyBorder="1" applyProtection="1">
      <protection locked="0"/>
    </xf>
    <xf numFmtId="0" fontId="54" fillId="0" borderId="84" xfId="4" applyFont="1" applyBorder="1" applyProtection="1">
      <protection locked="0"/>
    </xf>
    <xf numFmtId="0" fontId="54" fillId="0" borderId="85" xfId="4" applyFont="1" applyBorder="1" applyProtection="1">
      <protection locked="0"/>
    </xf>
    <xf numFmtId="8" fontId="54" fillId="0" borderId="91" xfId="4" applyNumberFormat="1" applyFont="1" applyBorder="1" applyProtection="1">
      <protection locked="0"/>
    </xf>
    <xf numFmtId="8" fontId="54" fillId="0" borderId="84" xfId="4" applyNumberFormat="1" applyFont="1" applyBorder="1" applyProtection="1">
      <protection locked="0"/>
    </xf>
    <xf numFmtId="8" fontId="54" fillId="0" borderId="85" xfId="4" applyNumberFormat="1" applyFont="1" applyBorder="1" applyProtection="1">
      <protection locked="0"/>
    </xf>
    <xf numFmtId="0" fontId="55" fillId="18" borderId="80" xfId="4" applyFont="1" applyFill="1" applyBorder="1" applyAlignment="1">
      <alignment horizontal="center" vertical="center" wrapText="1"/>
    </xf>
    <xf numFmtId="0" fontId="56" fillId="18" borderId="80" xfId="4" applyFont="1" applyFill="1" applyBorder="1" applyAlignment="1">
      <alignment horizontal="center" vertical="center" wrapText="1"/>
    </xf>
    <xf numFmtId="0" fontId="57" fillId="18" borderId="88" xfId="4" applyFont="1" applyFill="1" applyBorder="1" applyAlignment="1">
      <alignment horizontal="center" vertical="center" wrapText="1"/>
    </xf>
    <xf numFmtId="0" fontId="57" fillId="18" borderId="89" xfId="4" applyFont="1" applyFill="1" applyBorder="1" applyAlignment="1">
      <alignment horizontal="center" vertical="center" wrapText="1"/>
    </xf>
    <xf numFmtId="0" fontId="57" fillId="18" borderId="90" xfId="4" applyFont="1" applyFill="1" applyBorder="1" applyAlignment="1">
      <alignment horizontal="center" vertical="center" wrapText="1"/>
    </xf>
    <xf numFmtId="0" fontId="33" fillId="2" borderId="21" xfId="0" applyFont="1" applyFill="1" applyBorder="1" applyAlignment="1">
      <alignment horizontal="left" vertical="center" wrapText="1"/>
    </xf>
    <xf numFmtId="0" fontId="33" fillId="2" borderId="122"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22" fillId="4" borderId="0" xfId="0" applyFont="1" applyFill="1" applyAlignment="1">
      <alignment wrapText="1"/>
    </xf>
    <xf numFmtId="0" fontId="23" fillId="4" borderId="25" xfId="0" applyFont="1" applyFill="1" applyBorder="1" applyAlignment="1">
      <alignment horizontal="center" vertical="center"/>
    </xf>
    <xf numFmtId="0" fontId="23" fillId="4" borderId="22" xfId="0" applyFont="1" applyFill="1" applyBorder="1" applyAlignment="1">
      <alignment horizontal="center" vertical="center"/>
    </xf>
    <xf numFmtId="0" fontId="23" fillId="4" borderId="73" xfId="0" applyFont="1" applyFill="1" applyBorder="1" applyAlignment="1">
      <alignment horizontal="center" vertical="center"/>
    </xf>
    <xf numFmtId="0" fontId="23" fillId="4" borderId="67"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35" fillId="26" borderId="0" xfId="0" applyFont="1" applyFill="1" applyAlignment="1">
      <alignment horizontal="center"/>
    </xf>
    <xf numFmtId="0" fontId="33" fillId="2" borderId="67" xfId="0" applyFont="1" applyFill="1" applyBorder="1" applyAlignment="1">
      <alignment horizontal="left" vertical="center" wrapText="1"/>
    </xf>
    <xf numFmtId="0" fontId="33" fillId="2" borderId="84" xfId="0" applyFont="1" applyFill="1" applyBorder="1" applyAlignment="1">
      <alignment horizontal="left" vertical="center" wrapText="1"/>
    </xf>
    <xf numFmtId="0" fontId="14" fillId="26" borderId="0" xfId="0" applyFont="1" applyFill="1" applyAlignment="1">
      <alignment horizontal="center"/>
    </xf>
    <xf numFmtId="0" fontId="14" fillId="18" borderId="0" xfId="0" applyFont="1" applyFill="1" applyAlignment="1">
      <alignment horizontal="center"/>
    </xf>
    <xf numFmtId="0" fontId="38" fillId="0" borderId="0" xfId="0" applyFont="1" applyAlignment="1" applyProtection="1">
      <alignment horizontal="left" wrapText="1"/>
      <protection locked="0"/>
    </xf>
    <xf numFmtId="0" fontId="35" fillId="9" borderId="0" xfId="0" applyFont="1" applyFill="1" applyAlignment="1">
      <alignment horizontal="center"/>
    </xf>
    <xf numFmtId="0" fontId="14" fillId="9" borderId="0" xfId="0" applyFont="1" applyFill="1" applyAlignment="1">
      <alignment horizontal="center"/>
    </xf>
    <xf numFmtId="0" fontId="35" fillId="28" borderId="0" xfId="0" applyFont="1" applyFill="1" applyAlignment="1">
      <alignment horizontal="center"/>
    </xf>
    <xf numFmtId="0" fontId="14" fillId="19" borderId="0" xfId="0" applyFont="1" applyFill="1" applyAlignment="1">
      <alignment horizontal="center"/>
    </xf>
    <xf numFmtId="0" fontId="14" fillId="16" borderId="0" xfId="0" applyFont="1" applyFill="1" applyAlignment="1">
      <alignment horizontal="center"/>
    </xf>
    <xf numFmtId="0" fontId="35" fillId="20" borderId="0" xfId="0" applyFont="1" applyFill="1" applyAlignment="1">
      <alignment horizontal="center"/>
    </xf>
    <xf numFmtId="0" fontId="14" fillId="20" borderId="0" xfId="0" applyFont="1" applyFill="1" applyAlignment="1">
      <alignment horizontal="center"/>
    </xf>
    <xf numFmtId="0" fontId="35" fillId="5" borderId="0" xfId="0" applyFont="1" applyFill="1" applyAlignment="1">
      <alignment horizontal="center"/>
    </xf>
    <xf numFmtId="0" fontId="14" fillId="5" borderId="0" xfId="0" applyFont="1" applyFill="1" applyAlignment="1">
      <alignment horizontal="center"/>
    </xf>
  </cellXfs>
  <cellStyles count="8">
    <cellStyle name="Comma 2" xfId="5" xr:uid="{00000000-0005-0000-0000-000000000000}"/>
    <cellStyle name="Currency" xfId="3" builtinId="4"/>
    <cellStyle name="Currency 2" xfId="6" xr:uid="{00000000-0005-0000-0000-000002000000}"/>
    <cellStyle name="Hyperlink" xfId="1" builtinId="8"/>
    <cellStyle name="Hyperlink 2" xfId="7" xr:uid="{00000000-0005-0000-0000-000004000000}"/>
    <cellStyle name="Normal" xfId="0" builtinId="0"/>
    <cellStyle name="Normal 2" xfId="4" xr:uid="{00000000-0005-0000-0000-000006000000}"/>
    <cellStyle name="Percent" xfId="2" builtinId="5"/>
  </cellStyles>
  <dxfs count="0"/>
  <tableStyles count="0" defaultTableStyle="TableStyleMedium2" defaultPivotStyle="PivotStyleLight16"/>
  <colors>
    <mruColors>
      <color rgb="FFCC66FF"/>
      <color rgb="FFFF99CC"/>
      <color rgb="FFACF6B8"/>
      <color rgb="FFFFFF99"/>
      <color rgb="FFCCCCFF"/>
      <color rgb="FFFF99FF"/>
      <color rgb="FF00FFFF"/>
      <color rgb="FF00FF99"/>
      <color rgb="FFCC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9</xdr:row>
          <xdr:rowOff>0</xdr:rowOff>
        </xdr:from>
        <xdr:to>
          <xdr:col>7</xdr:col>
          <xdr:colOff>0</xdr:colOff>
          <xdr:row>10</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xdr:row>
          <xdr:rowOff>0</xdr:rowOff>
        </xdr:from>
        <xdr:to>
          <xdr:col>5</xdr:col>
          <xdr:colOff>0</xdr:colOff>
          <xdr:row>10</xdr:row>
          <xdr:rowOff>9525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xdr:row>
          <xdr:rowOff>0</xdr:rowOff>
        </xdr:from>
        <xdr:to>
          <xdr:col>3</xdr:col>
          <xdr:colOff>0</xdr:colOff>
          <xdr:row>10</xdr:row>
          <xdr:rowOff>9525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xdr:row>
          <xdr:rowOff>0</xdr:rowOff>
        </xdr:from>
        <xdr:to>
          <xdr:col>5</xdr:col>
          <xdr:colOff>0</xdr:colOff>
          <xdr:row>13</xdr:row>
          <xdr:rowOff>9525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12</xdr:row>
          <xdr:rowOff>0</xdr:rowOff>
        </xdr:from>
        <xdr:to>
          <xdr:col>3</xdr:col>
          <xdr:colOff>0</xdr:colOff>
          <xdr:row>13</xdr:row>
          <xdr:rowOff>9525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0</xdr:rowOff>
        </xdr:from>
        <xdr:to>
          <xdr:col>5</xdr:col>
          <xdr:colOff>0</xdr:colOff>
          <xdr:row>16</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0</xdr:rowOff>
        </xdr:from>
        <xdr:to>
          <xdr:col>3</xdr:col>
          <xdr:colOff>0</xdr:colOff>
          <xdr:row>16</xdr:row>
          <xdr:rowOff>9525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18</xdr:row>
          <xdr:rowOff>0</xdr:rowOff>
        </xdr:from>
        <xdr:to>
          <xdr:col>5</xdr:col>
          <xdr:colOff>0</xdr:colOff>
          <xdr:row>19</xdr:row>
          <xdr:rowOff>9525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4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xdr:row>
          <xdr:rowOff>0</xdr:rowOff>
        </xdr:from>
        <xdr:to>
          <xdr:col>3</xdr:col>
          <xdr:colOff>0</xdr:colOff>
          <xdr:row>19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0</xdr:rowOff>
        </xdr:from>
        <xdr:to>
          <xdr:col>13</xdr:col>
          <xdr:colOff>0</xdr:colOff>
          <xdr:row>22</xdr:row>
          <xdr:rowOff>9525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4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0</xdr:rowOff>
        </xdr:from>
        <xdr:to>
          <xdr:col>11</xdr:col>
          <xdr:colOff>0</xdr:colOff>
          <xdr:row>22</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4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0</xdr:rowOff>
        </xdr:from>
        <xdr:to>
          <xdr:col>13</xdr:col>
          <xdr:colOff>0</xdr:colOff>
          <xdr:row>23</xdr:row>
          <xdr:rowOff>9525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4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22</xdr:row>
          <xdr:rowOff>0</xdr:rowOff>
        </xdr:from>
        <xdr:to>
          <xdr:col>11</xdr:col>
          <xdr:colOff>0</xdr:colOff>
          <xdr:row>23</xdr:row>
          <xdr:rowOff>9525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4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0</xdr:rowOff>
        </xdr:from>
        <xdr:to>
          <xdr:col>5</xdr:col>
          <xdr:colOff>0</xdr:colOff>
          <xdr:row>35</xdr:row>
          <xdr:rowOff>9525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4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0</xdr:rowOff>
        </xdr:from>
        <xdr:to>
          <xdr:col>3</xdr:col>
          <xdr:colOff>0</xdr:colOff>
          <xdr:row>35</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4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4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4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4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4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4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4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64</xdr:row>
          <xdr:rowOff>0</xdr:rowOff>
        </xdr:from>
        <xdr:to>
          <xdr:col>5</xdr:col>
          <xdr:colOff>0</xdr:colOff>
          <xdr:row>65</xdr:row>
          <xdr:rowOff>9525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4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0</xdr:rowOff>
        </xdr:from>
        <xdr:to>
          <xdr:col>3</xdr:col>
          <xdr:colOff>0</xdr:colOff>
          <xdr:row>65</xdr:row>
          <xdr:rowOff>9525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4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67</xdr:row>
          <xdr:rowOff>0</xdr:rowOff>
        </xdr:from>
        <xdr:to>
          <xdr:col>5</xdr:col>
          <xdr:colOff>0</xdr:colOff>
          <xdr:row>68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4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67</xdr:row>
          <xdr:rowOff>0</xdr:rowOff>
        </xdr:from>
        <xdr:to>
          <xdr:col>3</xdr:col>
          <xdr:colOff>0</xdr:colOff>
          <xdr:row>68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4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28</xdr:row>
          <xdr:rowOff>0</xdr:rowOff>
        </xdr:from>
        <xdr:to>
          <xdr:col>5</xdr:col>
          <xdr:colOff>0</xdr:colOff>
          <xdr:row>29</xdr:row>
          <xdr:rowOff>9525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4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28</xdr:row>
          <xdr:rowOff>0</xdr:rowOff>
        </xdr:from>
        <xdr:to>
          <xdr:col>3</xdr:col>
          <xdr:colOff>0</xdr:colOff>
          <xdr:row>29</xdr:row>
          <xdr:rowOff>9525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4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31</xdr:row>
          <xdr:rowOff>0</xdr:rowOff>
        </xdr:from>
        <xdr:to>
          <xdr:col>5</xdr:col>
          <xdr:colOff>0</xdr:colOff>
          <xdr:row>32</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4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xdr:row>
          <xdr:rowOff>0</xdr:rowOff>
        </xdr:from>
        <xdr:to>
          <xdr:col>3</xdr:col>
          <xdr:colOff>0</xdr:colOff>
          <xdr:row>32</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4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25</xdr:row>
          <xdr:rowOff>0</xdr:rowOff>
        </xdr:from>
        <xdr:to>
          <xdr:col>5</xdr:col>
          <xdr:colOff>0</xdr:colOff>
          <xdr:row>26</xdr:row>
          <xdr:rowOff>9525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4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0</xdr:rowOff>
        </xdr:from>
        <xdr:to>
          <xdr:col>3</xdr:col>
          <xdr:colOff>0</xdr:colOff>
          <xdr:row>26</xdr:row>
          <xdr:rowOff>9525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4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0</xdr:rowOff>
        </xdr:from>
        <xdr:to>
          <xdr:col>5</xdr:col>
          <xdr:colOff>0</xdr:colOff>
          <xdr:row>40</xdr:row>
          <xdr:rowOff>9525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4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39</xdr:row>
          <xdr:rowOff>0</xdr:rowOff>
        </xdr:from>
        <xdr:to>
          <xdr:col>3</xdr:col>
          <xdr:colOff>0</xdr:colOff>
          <xdr:row>40</xdr:row>
          <xdr:rowOff>9525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4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42</xdr:row>
          <xdr:rowOff>0</xdr:rowOff>
        </xdr:from>
        <xdr:to>
          <xdr:col>5</xdr:col>
          <xdr:colOff>0</xdr:colOff>
          <xdr:row>43</xdr:row>
          <xdr:rowOff>9525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4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42</xdr:row>
          <xdr:rowOff>0</xdr:rowOff>
        </xdr:from>
        <xdr:to>
          <xdr:col>3</xdr:col>
          <xdr:colOff>0</xdr:colOff>
          <xdr:row>43</xdr:row>
          <xdr:rowOff>9525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4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45</xdr:row>
          <xdr:rowOff>0</xdr:rowOff>
        </xdr:from>
        <xdr:to>
          <xdr:col>5</xdr:col>
          <xdr:colOff>0</xdr:colOff>
          <xdr:row>46</xdr:row>
          <xdr:rowOff>9525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4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xdr:row>
          <xdr:rowOff>0</xdr:rowOff>
        </xdr:from>
        <xdr:to>
          <xdr:col>3</xdr:col>
          <xdr:colOff>0</xdr:colOff>
          <xdr:row>46</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4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48</xdr:row>
          <xdr:rowOff>0</xdr:rowOff>
        </xdr:from>
        <xdr:to>
          <xdr:col>5</xdr:col>
          <xdr:colOff>0</xdr:colOff>
          <xdr:row>49</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4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48</xdr:row>
          <xdr:rowOff>0</xdr:rowOff>
        </xdr:from>
        <xdr:to>
          <xdr:col>3</xdr:col>
          <xdr:colOff>0</xdr:colOff>
          <xdr:row>49</xdr:row>
          <xdr:rowOff>9525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4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51</xdr:row>
          <xdr:rowOff>0</xdr:rowOff>
        </xdr:from>
        <xdr:to>
          <xdr:col>5</xdr:col>
          <xdr:colOff>0</xdr:colOff>
          <xdr:row>52</xdr:row>
          <xdr:rowOff>9525</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4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51</xdr:row>
          <xdr:rowOff>0</xdr:rowOff>
        </xdr:from>
        <xdr:to>
          <xdr:col>3</xdr:col>
          <xdr:colOff>0</xdr:colOff>
          <xdr:row>52</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4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54</xdr:row>
          <xdr:rowOff>0</xdr:rowOff>
        </xdr:from>
        <xdr:to>
          <xdr:col>5</xdr:col>
          <xdr:colOff>0</xdr:colOff>
          <xdr:row>55</xdr:row>
          <xdr:rowOff>9525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4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54</xdr:row>
          <xdr:rowOff>0</xdr:rowOff>
        </xdr:from>
        <xdr:to>
          <xdr:col>3</xdr:col>
          <xdr:colOff>0</xdr:colOff>
          <xdr:row>55</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4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12</xdr:row>
          <xdr:rowOff>0</xdr:rowOff>
        </xdr:from>
        <xdr:to>
          <xdr:col>10</xdr:col>
          <xdr:colOff>0</xdr:colOff>
          <xdr:row>13</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4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74"/>
  <sheetViews>
    <sheetView tabSelected="1" zoomScaleNormal="100" workbookViewId="0">
      <pane ySplit="2" topLeftCell="A3" activePane="bottomLeft" state="frozen"/>
      <selection pane="bottomLeft" activeCell="D11" sqref="D11"/>
    </sheetView>
  </sheetViews>
  <sheetFormatPr defaultRowHeight="15" x14ac:dyDescent="0.25"/>
  <cols>
    <col min="1" max="1" width="14.140625" customWidth="1"/>
    <col min="2" max="2" width="164.85546875" customWidth="1"/>
  </cols>
  <sheetData>
    <row r="1" spans="1:5" s="8" customFormat="1" ht="30" x14ac:dyDescent="0.4">
      <c r="A1" s="629" t="s">
        <v>0</v>
      </c>
      <c r="B1" s="629"/>
    </row>
    <row r="2" spans="1:5" s="8" customFormat="1" ht="33.75" customHeight="1" x14ac:dyDescent="0.25">
      <c r="A2" s="630" t="s">
        <v>160</v>
      </c>
      <c r="B2" s="630"/>
      <c r="C2" s="628" t="s">
        <v>108</v>
      </c>
      <c r="D2" s="628"/>
      <c r="E2" s="628"/>
    </row>
    <row r="3" spans="1:5" s="8" customFormat="1" ht="14.25" x14ac:dyDescent="0.2"/>
    <row r="4" spans="1:5" x14ac:dyDescent="0.25">
      <c r="A4" s="125" t="s">
        <v>117</v>
      </c>
      <c r="B4" s="126"/>
    </row>
    <row r="5" spans="1:5" x14ac:dyDescent="0.25">
      <c r="B5" t="s">
        <v>390</v>
      </c>
    </row>
    <row r="6" spans="1:5" x14ac:dyDescent="0.25">
      <c r="B6" t="s">
        <v>111</v>
      </c>
    </row>
    <row r="7" spans="1:5" x14ac:dyDescent="0.25">
      <c r="B7" t="s">
        <v>109</v>
      </c>
    </row>
    <row r="8" spans="1:5" x14ac:dyDescent="0.25">
      <c r="A8" s="125" t="s">
        <v>119</v>
      </c>
      <c r="B8" s="126"/>
    </row>
    <row r="9" spans="1:5" x14ac:dyDescent="0.25">
      <c r="B9" t="s">
        <v>112</v>
      </c>
    </row>
    <row r="10" spans="1:5" x14ac:dyDescent="0.25">
      <c r="A10" s="125" t="s">
        <v>120</v>
      </c>
      <c r="B10" s="126"/>
    </row>
    <row r="11" spans="1:5" x14ac:dyDescent="0.25">
      <c r="B11" t="s">
        <v>564</v>
      </c>
    </row>
    <row r="12" spans="1:5" x14ac:dyDescent="0.25">
      <c r="A12" s="131" t="s">
        <v>121</v>
      </c>
      <c r="B12" s="132"/>
    </row>
    <row r="13" spans="1:5" x14ac:dyDescent="0.25">
      <c r="B13" t="s">
        <v>563</v>
      </c>
    </row>
    <row r="16" spans="1:5" x14ac:dyDescent="0.25">
      <c r="A16" s="129" t="s">
        <v>398</v>
      </c>
      <c r="B16" s="130"/>
    </row>
    <row r="17" spans="1:2" x14ac:dyDescent="0.25">
      <c r="B17" t="s">
        <v>396</v>
      </c>
    </row>
    <row r="18" spans="1:2" x14ac:dyDescent="0.25">
      <c r="B18" t="s">
        <v>397</v>
      </c>
    </row>
    <row r="19" spans="1:2" x14ac:dyDescent="0.25">
      <c r="A19" s="72" t="s">
        <v>42</v>
      </c>
      <c r="B19" s="72" t="s">
        <v>135</v>
      </c>
    </row>
    <row r="20" spans="1:2" ht="30" x14ac:dyDescent="0.25">
      <c r="A20" s="72"/>
      <c r="B20" s="423" t="s">
        <v>561</v>
      </c>
    </row>
    <row r="21" spans="1:2" x14ac:dyDescent="0.25">
      <c r="A21" s="72" t="s">
        <v>43</v>
      </c>
      <c r="B21" s="72" t="s">
        <v>134</v>
      </c>
    </row>
    <row r="22" spans="1:2" x14ac:dyDescent="0.25">
      <c r="A22" s="72"/>
      <c r="B22" t="s">
        <v>560</v>
      </c>
    </row>
    <row r="23" spans="1:2" x14ac:dyDescent="0.25">
      <c r="A23" s="72" t="s">
        <v>307</v>
      </c>
      <c r="B23" s="72" t="s">
        <v>306</v>
      </c>
    </row>
    <row r="24" spans="1:2" x14ac:dyDescent="0.25">
      <c r="A24" s="72"/>
      <c r="B24" t="s">
        <v>557</v>
      </c>
    </row>
    <row r="25" spans="1:2" x14ac:dyDescent="0.25">
      <c r="A25" s="72"/>
      <c r="B25" s="424" t="s">
        <v>558</v>
      </c>
    </row>
    <row r="26" spans="1:2" x14ac:dyDescent="0.25">
      <c r="A26" s="72" t="s">
        <v>44</v>
      </c>
      <c r="B26" s="72" t="s">
        <v>63</v>
      </c>
    </row>
    <row r="27" spans="1:2" x14ac:dyDescent="0.25">
      <c r="A27" s="72"/>
      <c r="B27" s="424" t="s">
        <v>559</v>
      </c>
    </row>
    <row r="28" spans="1:2" x14ac:dyDescent="0.25">
      <c r="A28" s="72" t="s">
        <v>308</v>
      </c>
      <c r="B28" s="72" t="s">
        <v>374</v>
      </c>
    </row>
    <row r="29" spans="1:2" x14ac:dyDescent="0.25">
      <c r="A29" s="72"/>
      <c r="B29" s="424" t="s">
        <v>562</v>
      </c>
    </row>
    <row r="30" spans="1:2" x14ac:dyDescent="0.25">
      <c r="A30" s="72"/>
      <c r="B30" s="425" t="s">
        <v>485</v>
      </c>
    </row>
    <row r="31" spans="1:2" x14ac:dyDescent="0.25">
      <c r="A31" s="72"/>
      <c r="B31" s="426" t="s">
        <v>486</v>
      </c>
    </row>
    <row r="32" spans="1:2" x14ac:dyDescent="0.25">
      <c r="A32" s="72"/>
      <c r="B32" s="426" t="s">
        <v>487</v>
      </c>
    </row>
    <row r="33" spans="1:2" x14ac:dyDescent="0.25">
      <c r="A33" s="72"/>
      <c r="B33" s="426" t="s">
        <v>488</v>
      </c>
    </row>
    <row r="34" spans="1:2" x14ac:dyDescent="0.25">
      <c r="A34" s="72"/>
      <c r="B34" s="426" t="s">
        <v>489</v>
      </c>
    </row>
    <row r="35" spans="1:2" x14ac:dyDescent="0.25">
      <c r="A35" s="72"/>
      <c r="B35" s="427" t="s">
        <v>490</v>
      </c>
    </row>
    <row r="36" spans="1:2" x14ac:dyDescent="0.25">
      <c r="A36" s="72"/>
      <c r="B36" s="427" t="s">
        <v>491</v>
      </c>
    </row>
    <row r="37" spans="1:2" x14ac:dyDescent="0.25">
      <c r="A37" s="72"/>
      <c r="B37" s="427" t="s">
        <v>492</v>
      </c>
    </row>
    <row r="38" spans="1:2" x14ac:dyDescent="0.25">
      <c r="A38" s="72"/>
      <c r="B38" s="427" t="s">
        <v>493</v>
      </c>
    </row>
    <row r="39" spans="1:2" x14ac:dyDescent="0.25">
      <c r="A39" s="72"/>
      <c r="B39" s="427" t="s">
        <v>494</v>
      </c>
    </row>
    <row r="40" spans="1:2" x14ac:dyDescent="0.25">
      <c r="A40" s="72"/>
      <c r="B40" s="427" t="s">
        <v>495</v>
      </c>
    </row>
    <row r="41" spans="1:2" x14ac:dyDescent="0.25">
      <c r="A41" s="72"/>
      <c r="B41" s="427" t="s">
        <v>496</v>
      </c>
    </row>
    <row r="42" spans="1:2" x14ac:dyDescent="0.25">
      <c r="A42" s="72"/>
      <c r="B42" s="427" t="s">
        <v>497</v>
      </c>
    </row>
    <row r="43" spans="1:2" x14ac:dyDescent="0.25">
      <c r="A43" s="72"/>
      <c r="B43" s="427" t="s">
        <v>498</v>
      </c>
    </row>
    <row r="44" spans="1:2" x14ac:dyDescent="0.25">
      <c r="A44" s="72"/>
      <c r="B44" s="427" t="s">
        <v>499</v>
      </c>
    </row>
    <row r="45" spans="1:2" x14ac:dyDescent="0.25">
      <c r="A45" s="72"/>
      <c r="B45" s="8"/>
    </row>
    <row r="46" spans="1:2" x14ac:dyDescent="0.25">
      <c r="A46" s="127" t="s">
        <v>399</v>
      </c>
      <c r="B46" s="128"/>
    </row>
    <row r="47" spans="1:2" x14ac:dyDescent="0.25">
      <c r="B47" t="s">
        <v>404</v>
      </c>
    </row>
    <row r="48" spans="1:2" x14ac:dyDescent="0.25">
      <c r="B48" t="s">
        <v>118</v>
      </c>
    </row>
    <row r="49" spans="1:2" x14ac:dyDescent="0.25">
      <c r="A49" s="341" t="s">
        <v>400</v>
      </c>
      <c r="B49" s="339"/>
    </row>
    <row r="50" spans="1:2" x14ac:dyDescent="0.25">
      <c r="A50" s="342" t="s">
        <v>401</v>
      </c>
      <c r="B50" s="340"/>
    </row>
    <row r="51" spans="1:2" x14ac:dyDescent="0.25">
      <c r="B51" t="s">
        <v>405</v>
      </c>
    </row>
    <row r="52" spans="1:2" x14ac:dyDescent="0.25">
      <c r="B52" t="s">
        <v>424</v>
      </c>
    </row>
    <row r="53" spans="1:2" x14ac:dyDescent="0.25">
      <c r="B53" s="360" t="s">
        <v>425</v>
      </c>
    </row>
    <row r="54" spans="1:2" x14ac:dyDescent="0.25">
      <c r="B54" t="s">
        <v>426</v>
      </c>
    </row>
    <row r="55" spans="1:2" x14ac:dyDescent="0.25">
      <c r="B55" t="s">
        <v>427</v>
      </c>
    </row>
    <row r="56" spans="1:2" ht="30" customHeight="1" x14ac:dyDescent="0.25">
      <c r="B56" s="350" t="s">
        <v>448</v>
      </c>
    </row>
    <row r="57" spans="1:2" ht="15" customHeight="1" x14ac:dyDescent="0.25">
      <c r="B57" s="350" t="s">
        <v>544</v>
      </c>
    </row>
    <row r="58" spans="1:2" ht="30" customHeight="1" x14ac:dyDescent="0.25">
      <c r="B58" s="444" t="s">
        <v>553</v>
      </c>
    </row>
    <row r="59" spans="1:2" ht="15" customHeight="1" x14ac:dyDescent="0.25">
      <c r="B59" s="444" t="s">
        <v>554</v>
      </c>
    </row>
    <row r="60" spans="1:2" x14ac:dyDescent="0.25">
      <c r="B60" s="360" t="s">
        <v>410</v>
      </c>
    </row>
    <row r="61" spans="1:2" x14ac:dyDescent="0.25">
      <c r="B61" t="s">
        <v>423</v>
      </c>
    </row>
    <row r="62" spans="1:2" ht="30" x14ac:dyDescent="0.25">
      <c r="B62" s="350" t="s">
        <v>428</v>
      </c>
    </row>
    <row r="63" spans="1:2" x14ac:dyDescent="0.25">
      <c r="A63" s="342" t="s">
        <v>403</v>
      </c>
      <c r="B63" s="340"/>
    </row>
    <row r="64" spans="1:2" x14ac:dyDescent="0.25">
      <c r="B64" t="s">
        <v>406</v>
      </c>
    </row>
    <row r="65" spans="1:2" ht="30" customHeight="1" x14ac:dyDescent="0.25">
      <c r="B65" s="350" t="s">
        <v>407</v>
      </c>
    </row>
    <row r="66" spans="1:2" x14ac:dyDescent="0.25">
      <c r="B66" t="s">
        <v>443</v>
      </c>
    </row>
    <row r="67" spans="1:2" x14ac:dyDescent="0.25">
      <c r="B67" t="s">
        <v>409</v>
      </c>
    </row>
    <row r="68" spans="1:2" x14ac:dyDescent="0.25">
      <c r="A68" s="383" t="s">
        <v>442</v>
      </c>
      <c r="B68" s="361"/>
    </row>
    <row r="69" spans="1:2" x14ac:dyDescent="0.25">
      <c r="B69" t="s">
        <v>444</v>
      </c>
    </row>
    <row r="70" spans="1:2" x14ac:dyDescent="0.25">
      <c r="B70" s="360" t="s">
        <v>425</v>
      </c>
    </row>
    <row r="71" spans="1:2" x14ac:dyDescent="0.25">
      <c r="B71" s="362" t="s">
        <v>429</v>
      </c>
    </row>
    <row r="72" spans="1:2" x14ac:dyDescent="0.25">
      <c r="B72" s="362" t="s">
        <v>445</v>
      </c>
    </row>
    <row r="73" spans="1:2" x14ac:dyDescent="0.25">
      <c r="B73" s="362"/>
    </row>
    <row r="74" spans="1:2" x14ac:dyDescent="0.25">
      <c r="B74" s="363" t="s">
        <v>430</v>
      </c>
    </row>
    <row r="75" spans="1:2" x14ac:dyDescent="0.25">
      <c r="B75" s="364" t="s">
        <v>431</v>
      </c>
    </row>
    <row r="76" spans="1:2" x14ac:dyDescent="0.25">
      <c r="B76" s="364" t="s">
        <v>432</v>
      </c>
    </row>
    <row r="77" spans="1:2" x14ac:dyDescent="0.25">
      <c r="B77" s="364" t="s">
        <v>433</v>
      </c>
    </row>
    <row r="78" spans="1:2" x14ac:dyDescent="0.25">
      <c r="B78" s="364" t="s">
        <v>446</v>
      </c>
    </row>
    <row r="79" spans="1:2" ht="30" customHeight="1" x14ac:dyDescent="0.25">
      <c r="B79" s="382" t="s">
        <v>434</v>
      </c>
    </row>
    <row r="80" spans="1:2" x14ac:dyDescent="0.25">
      <c r="A80" s="380" t="s">
        <v>521</v>
      </c>
      <c r="B80" s="381"/>
    </row>
    <row r="81" spans="1:2" x14ac:dyDescent="0.25">
      <c r="A81" s="362"/>
      <c r="B81" t="s">
        <v>435</v>
      </c>
    </row>
    <row r="82" spans="1:2" x14ac:dyDescent="0.25">
      <c r="A82" s="362"/>
      <c r="B82" t="s">
        <v>436</v>
      </c>
    </row>
    <row r="83" spans="1:2" x14ac:dyDescent="0.25">
      <c r="A83" s="362"/>
      <c r="B83" s="360" t="s">
        <v>437</v>
      </c>
    </row>
    <row r="84" spans="1:2" x14ac:dyDescent="0.25">
      <c r="A84" s="362"/>
      <c r="B84" t="s">
        <v>438</v>
      </c>
    </row>
    <row r="85" spans="1:2" x14ac:dyDescent="0.25">
      <c r="A85" s="362"/>
      <c r="B85" t="s">
        <v>439</v>
      </c>
    </row>
    <row r="86" spans="1:2" x14ac:dyDescent="0.25">
      <c r="A86" s="362"/>
      <c r="B86" t="s">
        <v>440</v>
      </c>
    </row>
    <row r="87" spans="1:2" x14ac:dyDescent="0.25">
      <c r="A87" s="362"/>
      <c r="B87" s="350" t="s">
        <v>518</v>
      </c>
    </row>
    <row r="88" spans="1:2" x14ac:dyDescent="0.25">
      <c r="A88" s="362"/>
      <c r="B88" s="350" t="s">
        <v>519</v>
      </c>
    </row>
    <row r="89" spans="1:2" x14ac:dyDescent="0.25">
      <c r="A89" s="362"/>
      <c r="B89" t="s">
        <v>441</v>
      </c>
    </row>
    <row r="90" spans="1:2" ht="30" x14ac:dyDescent="0.25">
      <c r="A90" s="362"/>
      <c r="B90" s="350" t="s">
        <v>447</v>
      </c>
    </row>
    <row r="91" spans="1:2" x14ac:dyDescent="0.25">
      <c r="B91" s="362" t="s">
        <v>520</v>
      </c>
    </row>
    <row r="92" spans="1:2" x14ac:dyDescent="0.25">
      <c r="B92" t="s">
        <v>476</v>
      </c>
    </row>
    <row r="93" spans="1:2" x14ac:dyDescent="0.25">
      <c r="A93" s="445" t="s">
        <v>522</v>
      </c>
      <c r="B93" s="446"/>
    </row>
    <row r="94" spans="1:2" x14ac:dyDescent="0.25">
      <c r="B94" t="s">
        <v>435</v>
      </c>
    </row>
    <row r="95" spans="1:2" x14ac:dyDescent="0.25">
      <c r="B95" t="s">
        <v>436</v>
      </c>
    </row>
    <row r="96" spans="1:2" x14ac:dyDescent="0.25">
      <c r="B96" s="360" t="s">
        <v>437</v>
      </c>
    </row>
    <row r="97" spans="1:2" x14ac:dyDescent="0.25">
      <c r="B97" t="s">
        <v>438</v>
      </c>
    </row>
    <row r="98" spans="1:2" x14ac:dyDescent="0.25">
      <c r="B98" t="s">
        <v>439</v>
      </c>
    </row>
    <row r="99" spans="1:2" x14ac:dyDescent="0.25">
      <c r="B99" t="s">
        <v>440</v>
      </c>
    </row>
    <row r="100" spans="1:2" x14ac:dyDescent="0.25">
      <c r="A100" s="362"/>
      <c r="B100" s="350" t="s">
        <v>518</v>
      </c>
    </row>
    <row r="101" spans="1:2" x14ac:dyDescent="0.25">
      <c r="A101" s="362"/>
      <c r="B101" s="350" t="s">
        <v>519</v>
      </c>
    </row>
    <row r="102" spans="1:2" x14ac:dyDescent="0.25">
      <c r="B102" t="s">
        <v>523</v>
      </c>
    </row>
    <row r="103" spans="1:2" ht="30" x14ac:dyDescent="0.25">
      <c r="B103" s="350" t="s">
        <v>524</v>
      </c>
    </row>
    <row r="104" spans="1:2" x14ac:dyDescent="0.25">
      <c r="B104" s="362" t="s">
        <v>520</v>
      </c>
    </row>
    <row r="105" spans="1:2" x14ac:dyDescent="0.25">
      <c r="B105" t="s">
        <v>476</v>
      </c>
    </row>
    <row r="106" spans="1:2" x14ac:dyDescent="0.25">
      <c r="A106" s="127" t="s">
        <v>525</v>
      </c>
      <c r="B106" s="128"/>
    </row>
    <row r="107" spans="1:2" x14ac:dyDescent="0.25">
      <c r="B107" t="s">
        <v>435</v>
      </c>
    </row>
    <row r="108" spans="1:2" x14ac:dyDescent="0.25">
      <c r="B108" t="s">
        <v>436</v>
      </c>
    </row>
    <row r="109" spans="1:2" x14ac:dyDescent="0.25">
      <c r="B109" s="360" t="s">
        <v>437</v>
      </c>
    </row>
    <row r="110" spans="1:2" x14ac:dyDescent="0.25">
      <c r="B110" t="s">
        <v>438</v>
      </c>
    </row>
    <row r="111" spans="1:2" x14ac:dyDescent="0.25">
      <c r="B111" t="s">
        <v>439</v>
      </c>
    </row>
    <row r="112" spans="1:2" x14ac:dyDescent="0.25">
      <c r="B112" t="s">
        <v>440</v>
      </c>
    </row>
    <row r="113" spans="1:2" x14ac:dyDescent="0.25">
      <c r="A113" s="362"/>
      <c r="B113" s="350" t="s">
        <v>518</v>
      </c>
    </row>
    <row r="114" spans="1:2" x14ac:dyDescent="0.25">
      <c r="A114" s="362"/>
      <c r="B114" s="350" t="s">
        <v>519</v>
      </c>
    </row>
    <row r="115" spans="1:2" x14ac:dyDescent="0.25">
      <c r="B115" t="s">
        <v>526</v>
      </c>
    </row>
    <row r="116" spans="1:2" ht="30" x14ac:dyDescent="0.25">
      <c r="B116" s="350" t="s">
        <v>527</v>
      </c>
    </row>
    <row r="117" spans="1:2" x14ac:dyDescent="0.25">
      <c r="B117" s="362" t="s">
        <v>520</v>
      </c>
    </row>
    <row r="118" spans="1:2" x14ac:dyDescent="0.25">
      <c r="B118" t="s">
        <v>476</v>
      </c>
    </row>
    <row r="119" spans="1:2" x14ac:dyDescent="0.25">
      <c r="A119" s="449" t="s">
        <v>528</v>
      </c>
      <c r="B119" s="450"/>
    </row>
    <row r="120" spans="1:2" x14ac:dyDescent="0.25">
      <c r="B120" t="s">
        <v>435</v>
      </c>
    </row>
    <row r="121" spans="1:2" x14ac:dyDescent="0.25">
      <c r="B121" t="s">
        <v>436</v>
      </c>
    </row>
    <row r="122" spans="1:2" x14ac:dyDescent="0.25">
      <c r="B122" s="360" t="s">
        <v>437</v>
      </c>
    </row>
    <row r="123" spans="1:2" x14ac:dyDescent="0.25">
      <c r="B123" t="s">
        <v>438</v>
      </c>
    </row>
    <row r="124" spans="1:2" x14ac:dyDescent="0.25">
      <c r="B124" t="s">
        <v>439</v>
      </c>
    </row>
    <row r="125" spans="1:2" x14ac:dyDescent="0.25">
      <c r="B125" t="s">
        <v>440</v>
      </c>
    </row>
    <row r="126" spans="1:2" x14ac:dyDescent="0.25">
      <c r="A126" s="362"/>
      <c r="B126" s="350" t="s">
        <v>518</v>
      </c>
    </row>
    <row r="127" spans="1:2" x14ac:dyDescent="0.25">
      <c r="A127" s="362"/>
      <c r="B127" s="350" t="s">
        <v>519</v>
      </c>
    </row>
    <row r="128" spans="1:2" x14ac:dyDescent="0.25">
      <c r="B128" t="s">
        <v>529</v>
      </c>
    </row>
    <row r="129" spans="1:2" ht="30" x14ac:dyDescent="0.25">
      <c r="B129" s="350" t="s">
        <v>530</v>
      </c>
    </row>
    <row r="130" spans="1:2" x14ac:dyDescent="0.25">
      <c r="B130" s="362" t="s">
        <v>520</v>
      </c>
    </row>
    <row r="131" spans="1:2" x14ac:dyDescent="0.25">
      <c r="B131" t="s">
        <v>476</v>
      </c>
    </row>
    <row r="132" spans="1:2" x14ac:dyDescent="0.25">
      <c r="A132" s="447" t="s">
        <v>110</v>
      </c>
    </row>
    <row r="133" spans="1:2" x14ac:dyDescent="0.25">
      <c r="A133">
        <v>1</v>
      </c>
      <c r="B133" s="448" t="s">
        <v>122</v>
      </c>
    </row>
    <row r="134" spans="1:2" x14ac:dyDescent="0.25">
      <c r="A134">
        <v>2</v>
      </c>
      <c r="B134" s="448" t="s">
        <v>123</v>
      </c>
    </row>
    <row r="135" spans="1:2" x14ac:dyDescent="0.25">
      <c r="A135">
        <v>3</v>
      </c>
      <c r="B135" t="s">
        <v>540</v>
      </c>
    </row>
    <row r="136" spans="1:2" x14ac:dyDescent="0.25">
      <c r="A136" s="341" t="s">
        <v>531</v>
      </c>
      <c r="B136" s="339"/>
    </row>
    <row r="137" spans="1:2" x14ac:dyDescent="0.25">
      <c r="B137" t="s">
        <v>435</v>
      </c>
    </row>
    <row r="138" spans="1:2" x14ac:dyDescent="0.25">
      <c r="B138" t="s">
        <v>436</v>
      </c>
    </row>
    <row r="139" spans="1:2" x14ac:dyDescent="0.25">
      <c r="B139" s="360" t="s">
        <v>437</v>
      </c>
    </row>
    <row r="140" spans="1:2" x14ac:dyDescent="0.25">
      <c r="B140" t="s">
        <v>438</v>
      </c>
    </row>
    <row r="141" spans="1:2" x14ac:dyDescent="0.25">
      <c r="B141" t="s">
        <v>439</v>
      </c>
    </row>
    <row r="142" spans="1:2" x14ac:dyDescent="0.25">
      <c r="B142" t="s">
        <v>440</v>
      </c>
    </row>
    <row r="143" spans="1:2" x14ac:dyDescent="0.25">
      <c r="A143" s="362"/>
      <c r="B143" s="350" t="s">
        <v>518</v>
      </c>
    </row>
    <row r="144" spans="1:2" x14ac:dyDescent="0.25">
      <c r="A144" s="362"/>
      <c r="B144" s="350" t="s">
        <v>519</v>
      </c>
    </row>
    <row r="145" spans="1:2" x14ac:dyDescent="0.25">
      <c r="B145" t="s">
        <v>532</v>
      </c>
    </row>
    <row r="146" spans="1:2" ht="30" x14ac:dyDescent="0.25">
      <c r="B146" s="350" t="s">
        <v>533</v>
      </c>
    </row>
    <row r="147" spans="1:2" x14ac:dyDescent="0.25">
      <c r="B147" s="362" t="s">
        <v>520</v>
      </c>
    </row>
    <row r="148" spans="1:2" x14ac:dyDescent="0.25">
      <c r="B148" t="s">
        <v>476</v>
      </c>
    </row>
    <row r="149" spans="1:2" x14ac:dyDescent="0.25">
      <c r="A149" s="451" t="s">
        <v>534</v>
      </c>
      <c r="B149" s="452"/>
    </row>
    <row r="150" spans="1:2" x14ac:dyDescent="0.25">
      <c r="B150" t="s">
        <v>435</v>
      </c>
    </row>
    <row r="151" spans="1:2" x14ac:dyDescent="0.25">
      <c r="B151" t="s">
        <v>436</v>
      </c>
    </row>
    <row r="152" spans="1:2" x14ac:dyDescent="0.25">
      <c r="B152" s="360" t="s">
        <v>437</v>
      </c>
    </row>
    <row r="153" spans="1:2" x14ac:dyDescent="0.25">
      <c r="B153" t="s">
        <v>438</v>
      </c>
    </row>
    <row r="154" spans="1:2" x14ac:dyDescent="0.25">
      <c r="B154" t="s">
        <v>439</v>
      </c>
    </row>
    <row r="155" spans="1:2" x14ac:dyDescent="0.25">
      <c r="B155" t="s">
        <v>440</v>
      </c>
    </row>
    <row r="156" spans="1:2" x14ac:dyDescent="0.25">
      <c r="A156" s="362"/>
      <c r="B156" s="350" t="s">
        <v>518</v>
      </c>
    </row>
    <row r="157" spans="1:2" x14ac:dyDescent="0.25">
      <c r="A157" s="362"/>
      <c r="B157" s="350" t="s">
        <v>519</v>
      </c>
    </row>
    <row r="158" spans="1:2" x14ac:dyDescent="0.25">
      <c r="B158" t="s">
        <v>535</v>
      </c>
    </row>
    <row r="159" spans="1:2" ht="30" x14ac:dyDescent="0.25">
      <c r="B159" s="350" t="s">
        <v>536</v>
      </c>
    </row>
    <row r="160" spans="1:2" x14ac:dyDescent="0.25">
      <c r="B160" s="362" t="s">
        <v>520</v>
      </c>
    </row>
    <row r="161" spans="1:2" x14ac:dyDescent="0.25">
      <c r="B161" t="s">
        <v>476</v>
      </c>
    </row>
    <row r="162" spans="1:2" x14ac:dyDescent="0.25">
      <c r="A162" s="453" t="s">
        <v>537</v>
      </c>
      <c r="B162" s="454"/>
    </row>
    <row r="163" spans="1:2" x14ac:dyDescent="0.25">
      <c r="B163" t="s">
        <v>435</v>
      </c>
    </row>
    <row r="164" spans="1:2" x14ac:dyDescent="0.25">
      <c r="B164" t="s">
        <v>436</v>
      </c>
    </row>
    <row r="165" spans="1:2" x14ac:dyDescent="0.25">
      <c r="B165" s="360" t="s">
        <v>437</v>
      </c>
    </row>
    <row r="166" spans="1:2" x14ac:dyDescent="0.25">
      <c r="B166" t="s">
        <v>438</v>
      </c>
    </row>
    <row r="167" spans="1:2" x14ac:dyDescent="0.25">
      <c r="B167" t="s">
        <v>439</v>
      </c>
    </row>
    <row r="168" spans="1:2" x14ac:dyDescent="0.25">
      <c r="B168" t="s">
        <v>440</v>
      </c>
    </row>
    <row r="169" spans="1:2" x14ac:dyDescent="0.25">
      <c r="A169" s="362"/>
      <c r="B169" s="350" t="s">
        <v>518</v>
      </c>
    </row>
    <row r="170" spans="1:2" x14ac:dyDescent="0.25">
      <c r="A170" s="362"/>
      <c r="B170" s="350" t="s">
        <v>519</v>
      </c>
    </row>
    <row r="171" spans="1:2" x14ac:dyDescent="0.25">
      <c r="B171" t="s">
        <v>538</v>
      </c>
    </row>
    <row r="172" spans="1:2" ht="30" x14ac:dyDescent="0.25">
      <c r="B172" s="350" t="s">
        <v>539</v>
      </c>
    </row>
    <row r="173" spans="1:2" x14ac:dyDescent="0.25">
      <c r="B173" s="362" t="s">
        <v>520</v>
      </c>
    </row>
    <row r="174" spans="1:2" x14ac:dyDescent="0.25">
      <c r="B174" t="s">
        <v>476</v>
      </c>
    </row>
  </sheetData>
  <mergeCells count="3">
    <mergeCell ref="C2:E2"/>
    <mergeCell ref="A1:B1"/>
    <mergeCell ref="A2:B2"/>
  </mergeCells>
  <hyperlinks>
    <hyperlink ref="C2" location="'Agency Budget Summary'!A1" display="Click here to return to Agency Budget Summary Page" xr:uid="{00000000-0004-0000-0000-000000000000}"/>
    <hyperlink ref="C2:E2" location="'DCF-ODV Budget Summary'!A1" display="Click here to return to DCF-ODV Budget Summary Page" xr:uid="{00000000-0004-0000-0000-000001000000}"/>
  </hyperlinks>
  <pageMargins left="0.2" right="0.2" top="0.5" bottom="0.5" header="0.3" footer="0.3"/>
  <pageSetup scale="75" fitToHeight="4" orientation="landscape" horizontalDpi="4294967295" verticalDpi="4294967295" r:id="rId1"/>
  <rowBreaks count="4" manualBreakCount="4">
    <brk id="45" max="1" man="1"/>
    <brk id="79" max="1" man="1"/>
    <brk id="118" max="1" man="1"/>
    <brk id="148"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O85"/>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J47" sqref="J47"/>
    </sheetView>
  </sheetViews>
  <sheetFormatPr defaultColWidth="9.140625" defaultRowHeight="15" x14ac:dyDescent="0.25"/>
  <cols>
    <col min="1" max="1" width="3.28515625" style="8" bestFit="1" customWidth="1"/>
    <col min="2" max="2" width="29.42578125" style="8" customWidth="1"/>
    <col min="3" max="3" width="18.85546875" style="8" customWidth="1"/>
    <col min="4" max="4" width="17.7109375" style="8" customWidth="1"/>
    <col min="5" max="5" width="15.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14.85546875" style="62" customWidth="1"/>
    <col min="24" max="24" width="12" style="8" bestFit="1" customWidth="1"/>
    <col min="25" max="25" width="12.42578125" style="8" bestFit="1" customWidth="1"/>
    <col min="26" max="26" width="12.28515625" style="8" bestFit="1" customWidth="1"/>
    <col min="27" max="27" width="12.140625" style="8" bestFit="1" customWidth="1"/>
    <col min="28" max="28" width="12" style="8" bestFit="1" customWidth="1"/>
    <col min="29" max="16384" width="9.140625" style="8"/>
  </cols>
  <sheetData>
    <row r="1" spans="1:41" customFormat="1" ht="18" customHeight="1" x14ac:dyDescent="0.35">
      <c r="A1" s="697" t="s">
        <v>0</v>
      </c>
      <c r="B1" s="697"/>
      <c r="C1" s="697"/>
      <c r="D1" s="697"/>
      <c r="E1" s="697"/>
      <c r="F1" s="697"/>
      <c r="G1" s="697"/>
      <c r="H1" s="697"/>
      <c r="I1" s="697"/>
      <c r="J1" s="697"/>
      <c r="K1" s="697"/>
      <c r="L1" s="697"/>
      <c r="M1" s="697"/>
      <c r="N1" s="697"/>
      <c r="O1" s="697"/>
      <c r="P1" s="697"/>
      <c r="Q1" s="697"/>
      <c r="R1" s="697"/>
      <c r="S1" s="697"/>
      <c r="V1" s="53"/>
      <c r="W1" s="58"/>
    </row>
    <row r="2" spans="1:41" customFormat="1" ht="18" customHeight="1" x14ac:dyDescent="0.3">
      <c r="A2" s="646" t="s">
        <v>376</v>
      </c>
      <c r="B2" s="646"/>
      <c r="C2" s="646"/>
      <c r="D2" s="646"/>
      <c r="E2" s="646"/>
      <c r="F2" s="646"/>
      <c r="G2" s="646"/>
      <c r="H2" s="646"/>
      <c r="I2" s="646"/>
      <c r="J2" s="646"/>
      <c r="K2" s="646"/>
      <c r="L2" s="646"/>
      <c r="M2" s="646"/>
      <c r="N2" s="646"/>
      <c r="O2" s="646"/>
      <c r="P2" s="646"/>
      <c r="Q2" s="646"/>
      <c r="R2" s="646"/>
      <c r="S2" s="646"/>
      <c r="V2" s="53"/>
      <c r="W2" s="58"/>
    </row>
    <row r="3" spans="1:41" customFormat="1" x14ac:dyDescent="0.25">
      <c r="R3" s="123"/>
      <c r="S3" s="123"/>
      <c r="V3" s="53"/>
      <c r="W3" s="58"/>
    </row>
    <row r="4" spans="1:41" s="9" customFormat="1" ht="27.95" customHeight="1" thickBot="1" x14ac:dyDescent="0.3">
      <c r="A4" s="73"/>
      <c r="B4" s="73"/>
      <c r="C4" s="74" t="s">
        <v>3</v>
      </c>
      <c r="D4" s="168">
        <f>'Cost Allocation Instructions'!D4</f>
        <v>0</v>
      </c>
      <c r="E4" s="168"/>
      <c r="F4" s="168"/>
      <c r="G4" s="73"/>
      <c r="H4" s="73"/>
      <c r="I4" s="74" t="s">
        <v>4</v>
      </c>
      <c r="J4" s="699">
        <f>'Cost Allocation Instructions'!J4</f>
        <v>0</v>
      </c>
      <c r="K4" s="699"/>
      <c r="L4" s="73"/>
      <c r="M4" s="73"/>
      <c r="N4" s="73"/>
      <c r="O4" s="73"/>
      <c r="P4" s="73"/>
      <c r="Q4" s="698" t="s">
        <v>108</v>
      </c>
      <c r="R4" s="698"/>
      <c r="S4" s="698"/>
      <c r="V4" s="54"/>
      <c r="W4" s="59"/>
    </row>
    <row r="5" spans="1:41" s="36" customFormat="1" ht="12.75" x14ac:dyDescent="0.2">
      <c r="R5" s="145"/>
      <c r="S5" s="145"/>
      <c r="V5" s="55"/>
      <c r="W5" s="60"/>
    </row>
    <row r="6" spans="1:41" s="35" customFormat="1" ht="36" customHeight="1" x14ac:dyDescent="0.2">
      <c r="A6" s="31"/>
      <c r="B6" s="688" t="s">
        <v>277</v>
      </c>
      <c r="C6" s="689"/>
      <c r="D6" s="689"/>
      <c r="E6" s="689"/>
      <c r="F6" s="689"/>
      <c r="G6" s="689"/>
      <c r="H6" s="689"/>
      <c r="I6" s="689"/>
      <c r="J6" s="689"/>
      <c r="K6" s="689"/>
      <c r="L6" s="689"/>
      <c r="M6" s="689"/>
      <c r="N6" s="689"/>
      <c r="O6" s="689"/>
      <c r="P6" s="689"/>
      <c r="Q6" s="689"/>
      <c r="R6" s="689"/>
      <c r="S6" s="690"/>
      <c r="T6" s="33"/>
      <c r="U6" s="33"/>
      <c r="V6" s="56"/>
      <c r="W6" s="61"/>
      <c r="X6" s="33"/>
      <c r="Y6" s="33"/>
      <c r="Z6" s="33"/>
      <c r="AA6" s="33"/>
      <c r="AB6" s="33"/>
      <c r="AC6" s="34"/>
    </row>
    <row r="7" spans="1:41"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36"/>
      <c r="AB7" s="136"/>
      <c r="AC7" s="140"/>
    </row>
    <row r="8" spans="1:41" s="35" customFormat="1" ht="51" customHeight="1" x14ac:dyDescent="0.2">
      <c r="A8" s="36"/>
      <c r="B8" s="67" t="s">
        <v>210</v>
      </c>
      <c r="C8" s="67" t="s">
        <v>203</v>
      </c>
      <c r="D8" s="67" t="s">
        <v>205</v>
      </c>
      <c r="E8" s="67" t="s">
        <v>204</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c r="AN8" s="170"/>
      <c r="AO8" s="170"/>
    </row>
    <row r="9" spans="1:41" s="27" customFormat="1" ht="25.5" x14ac:dyDescent="0.2">
      <c r="A9" s="25"/>
      <c r="B9" s="66" t="s">
        <v>46</v>
      </c>
      <c r="C9" s="66"/>
      <c r="D9" s="66" t="s">
        <v>206</v>
      </c>
      <c r="E9" s="66" t="s">
        <v>207</v>
      </c>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row>
    <row r="10" spans="1:41" s="35" customFormat="1" ht="12.75" x14ac:dyDescent="0.2">
      <c r="A10" s="674" t="s">
        <v>28</v>
      </c>
      <c r="B10" s="577" t="s">
        <v>30</v>
      </c>
      <c r="C10" s="578">
        <v>30000</v>
      </c>
      <c r="D10" s="579">
        <v>15000</v>
      </c>
      <c r="E10" s="578">
        <v>15000</v>
      </c>
      <c r="F10" s="580">
        <v>0.05</v>
      </c>
      <c r="G10" s="40">
        <f t="shared" ref="G10:G12" si="0">ROUND(E10*F10,2)</f>
        <v>750</v>
      </c>
      <c r="H10" s="580">
        <v>0.05</v>
      </c>
      <c r="I10" s="39">
        <f t="shared" ref="I10:I12" si="1">ROUND(E10*H10,2)</f>
        <v>750</v>
      </c>
      <c r="J10" s="580">
        <v>0.05</v>
      </c>
      <c r="K10" s="39">
        <f t="shared" ref="K10:K12" si="2">ROUND(E10*J10,2)</f>
        <v>750</v>
      </c>
      <c r="L10" s="580">
        <v>0</v>
      </c>
      <c r="M10" s="39">
        <f t="shared" ref="M10:M36" si="3">ROUND(E10*L10,2)</f>
        <v>0</v>
      </c>
      <c r="N10" s="581">
        <v>0.05</v>
      </c>
      <c r="O10" s="39">
        <f>E10*N10</f>
        <v>750</v>
      </c>
      <c r="P10" s="581">
        <v>0.05</v>
      </c>
      <c r="Q10" s="39">
        <f t="shared" ref="Q10:Q36" si="4">ROUND(E10*P10,2)</f>
        <v>750</v>
      </c>
      <c r="R10" s="147">
        <f>F10+L10+H10+J10+P10</f>
        <v>0.2</v>
      </c>
      <c r="S10" s="148">
        <f>K10+I10+M10+G10+Q10+O10</f>
        <v>3750</v>
      </c>
      <c r="T10" s="34"/>
    </row>
    <row r="11" spans="1:41" s="35" customFormat="1" ht="12" customHeight="1" x14ac:dyDescent="0.2">
      <c r="A11" s="675"/>
      <c r="B11" s="577" t="s">
        <v>29</v>
      </c>
      <c r="C11" s="578">
        <v>14000</v>
      </c>
      <c r="D11" s="579"/>
      <c r="E11" s="578">
        <f>C11</f>
        <v>14000</v>
      </c>
      <c r="F11" s="580">
        <v>0.5</v>
      </c>
      <c r="G11" s="40">
        <f t="shared" si="0"/>
        <v>7000</v>
      </c>
      <c r="H11" s="580">
        <v>0</v>
      </c>
      <c r="I11" s="39">
        <f t="shared" si="1"/>
        <v>0</v>
      </c>
      <c r="J11" s="580">
        <v>0.3</v>
      </c>
      <c r="K11" s="39">
        <f t="shared" si="2"/>
        <v>4200</v>
      </c>
      <c r="L11" s="580">
        <v>0</v>
      </c>
      <c r="M11" s="39">
        <f t="shared" si="3"/>
        <v>0</v>
      </c>
      <c r="N11" s="581">
        <v>0</v>
      </c>
      <c r="O11" s="39">
        <f>E11*N11</f>
        <v>0</v>
      </c>
      <c r="P11" s="581">
        <v>0</v>
      </c>
      <c r="Q11" s="39">
        <f t="shared" si="4"/>
        <v>0</v>
      </c>
      <c r="R11" s="147">
        <f>F11+L11+H11+J11+P11</f>
        <v>0.8</v>
      </c>
      <c r="S11" s="148">
        <f>K11+I11+M11+G11+Q11+O11</f>
        <v>11200</v>
      </c>
      <c r="T11" s="34"/>
    </row>
    <row r="12" spans="1:41" s="35" customFormat="1" ht="12" customHeight="1" x14ac:dyDescent="0.2">
      <c r="A12" s="675"/>
      <c r="B12" s="29"/>
      <c r="C12" s="144"/>
      <c r="D12" s="227"/>
      <c r="E12" s="345">
        <f t="shared" ref="E12:E13" si="5">C12-D12</f>
        <v>0</v>
      </c>
      <c r="F12" s="48">
        <v>0</v>
      </c>
      <c r="G12" s="250">
        <f t="shared" si="0"/>
        <v>0</v>
      </c>
      <c r="H12" s="48">
        <v>0</v>
      </c>
      <c r="I12" s="64">
        <f t="shared" si="1"/>
        <v>0</v>
      </c>
      <c r="J12" s="48">
        <v>0</v>
      </c>
      <c r="K12" s="467">
        <f t="shared" si="2"/>
        <v>0</v>
      </c>
      <c r="L12" s="48">
        <v>0</v>
      </c>
      <c r="M12" s="75">
        <f t="shared" si="3"/>
        <v>0</v>
      </c>
      <c r="N12" s="48">
        <v>0</v>
      </c>
      <c r="O12" s="289">
        <f>ROUND(E12*N12,2)</f>
        <v>0</v>
      </c>
      <c r="P12" s="48">
        <v>0</v>
      </c>
      <c r="Q12" s="252">
        <f t="shared" si="4"/>
        <v>0</v>
      </c>
      <c r="R12" s="142">
        <f>F12+L12+H12+J12+P12+N12</f>
        <v>0</v>
      </c>
      <c r="S12" s="143">
        <f>K12+I12+M12+G12+Q12+O12</f>
        <v>0</v>
      </c>
      <c r="T12" s="34"/>
    </row>
    <row r="13" spans="1:41" s="35" customFormat="1" ht="12" customHeight="1" x14ac:dyDescent="0.2">
      <c r="A13" s="675"/>
      <c r="B13" s="29"/>
      <c r="C13" s="290"/>
      <c r="D13" s="291"/>
      <c r="E13" s="345">
        <f t="shared" si="5"/>
        <v>0</v>
      </c>
      <c r="F13" s="48">
        <v>0</v>
      </c>
      <c r="G13" s="250">
        <f>ROUND(E13*F13,2)</f>
        <v>0</v>
      </c>
      <c r="H13" s="48">
        <v>0</v>
      </c>
      <c r="I13" s="64">
        <f>ROUND(E13*H13,2)</f>
        <v>0</v>
      </c>
      <c r="J13" s="48">
        <v>0</v>
      </c>
      <c r="K13" s="467">
        <f>ROUND(E13*J13,2)</f>
        <v>0</v>
      </c>
      <c r="L13" s="48">
        <v>0</v>
      </c>
      <c r="M13" s="75">
        <f t="shared" si="3"/>
        <v>0</v>
      </c>
      <c r="N13" s="48">
        <v>0</v>
      </c>
      <c r="O13" s="289">
        <f t="shared" ref="O13:O35" si="6">ROUND(E13*N13,2)</f>
        <v>0</v>
      </c>
      <c r="P13" s="48">
        <v>0</v>
      </c>
      <c r="Q13" s="252">
        <f t="shared" si="4"/>
        <v>0</v>
      </c>
      <c r="R13" s="142">
        <f t="shared" ref="R13:R36" si="7">F13+L13+H13+J13+P13+N13</f>
        <v>0</v>
      </c>
      <c r="S13" s="143">
        <f t="shared" ref="S13:S36" si="8">K13+I13+M13+G13+Q13+O13</f>
        <v>0</v>
      </c>
      <c r="T13" s="34"/>
    </row>
    <row r="14" spans="1:41" s="35" customFormat="1" ht="12" customHeight="1" x14ac:dyDescent="0.2">
      <c r="A14" s="675"/>
      <c r="B14" s="29"/>
      <c r="C14" s="165"/>
      <c r="D14" s="229"/>
      <c r="E14" s="345">
        <f>C14-D14</f>
        <v>0</v>
      </c>
      <c r="F14" s="48">
        <v>0</v>
      </c>
      <c r="G14" s="250">
        <f>ROUND(E14*F14,2)</f>
        <v>0</v>
      </c>
      <c r="H14" s="48">
        <v>0</v>
      </c>
      <c r="I14" s="64">
        <f>ROUND(E14*H14,2)</f>
        <v>0</v>
      </c>
      <c r="J14" s="48">
        <v>0</v>
      </c>
      <c r="K14" s="467">
        <f>ROUND(E14*J14,2)</f>
        <v>0</v>
      </c>
      <c r="L14" s="48">
        <v>0</v>
      </c>
      <c r="M14" s="75">
        <f t="shared" si="3"/>
        <v>0</v>
      </c>
      <c r="N14" s="48">
        <v>0</v>
      </c>
      <c r="O14" s="289">
        <f t="shared" si="6"/>
        <v>0</v>
      </c>
      <c r="P14" s="48">
        <v>0</v>
      </c>
      <c r="Q14" s="252">
        <f t="shared" si="4"/>
        <v>0</v>
      </c>
      <c r="R14" s="142">
        <f t="shared" si="7"/>
        <v>0</v>
      </c>
      <c r="S14" s="143">
        <f t="shared" si="8"/>
        <v>0</v>
      </c>
      <c r="T14" s="34"/>
    </row>
    <row r="15" spans="1:41" s="35" customFormat="1" ht="12" customHeight="1" x14ac:dyDescent="0.2">
      <c r="A15" s="675"/>
      <c r="B15" s="29"/>
      <c r="C15" s="165"/>
      <c r="D15" s="229"/>
      <c r="E15" s="345">
        <f t="shared" ref="E15:E35" si="9">C15-D15</f>
        <v>0</v>
      </c>
      <c r="F15" s="48">
        <v>0</v>
      </c>
      <c r="G15" s="250">
        <f t="shared" ref="G15:G36" si="10">ROUND(E15*F15,2)</f>
        <v>0</v>
      </c>
      <c r="H15" s="48">
        <v>0</v>
      </c>
      <c r="I15" s="64">
        <f t="shared" ref="I15:I36" si="11">ROUND(E15*H15,2)</f>
        <v>0</v>
      </c>
      <c r="J15" s="48">
        <v>0</v>
      </c>
      <c r="K15" s="467">
        <f t="shared" ref="K15:K36" si="12">ROUND(E15*J15,2)</f>
        <v>0</v>
      </c>
      <c r="L15" s="48">
        <v>0</v>
      </c>
      <c r="M15" s="75">
        <f t="shared" si="3"/>
        <v>0</v>
      </c>
      <c r="N15" s="48">
        <v>0</v>
      </c>
      <c r="O15" s="289">
        <f t="shared" si="6"/>
        <v>0</v>
      </c>
      <c r="P15" s="48">
        <v>0</v>
      </c>
      <c r="Q15" s="252">
        <f t="shared" si="4"/>
        <v>0</v>
      </c>
      <c r="R15" s="142">
        <f t="shared" si="7"/>
        <v>0</v>
      </c>
      <c r="S15" s="143">
        <f t="shared" si="8"/>
        <v>0</v>
      </c>
      <c r="T15" s="34"/>
    </row>
    <row r="16" spans="1:41" s="35" customFormat="1" ht="12" customHeight="1" x14ac:dyDescent="0.2">
      <c r="A16" s="675"/>
      <c r="B16" s="29"/>
      <c r="C16" s="165"/>
      <c r="D16" s="229"/>
      <c r="E16" s="345">
        <f t="shared" si="9"/>
        <v>0</v>
      </c>
      <c r="F16" s="48">
        <v>0</v>
      </c>
      <c r="G16" s="250">
        <f t="shared" si="10"/>
        <v>0</v>
      </c>
      <c r="H16" s="48">
        <v>0</v>
      </c>
      <c r="I16" s="64">
        <f t="shared" si="11"/>
        <v>0</v>
      </c>
      <c r="J16" s="48">
        <v>0</v>
      </c>
      <c r="K16" s="467">
        <f t="shared" si="12"/>
        <v>0</v>
      </c>
      <c r="L16" s="48">
        <v>0</v>
      </c>
      <c r="M16" s="75">
        <f t="shared" si="3"/>
        <v>0</v>
      </c>
      <c r="N16" s="48">
        <v>0</v>
      </c>
      <c r="O16" s="289">
        <f t="shared" si="6"/>
        <v>0</v>
      </c>
      <c r="P16" s="48">
        <v>0</v>
      </c>
      <c r="Q16" s="252">
        <f t="shared" si="4"/>
        <v>0</v>
      </c>
      <c r="R16" s="142">
        <f t="shared" si="7"/>
        <v>0</v>
      </c>
      <c r="S16" s="143">
        <f t="shared" si="8"/>
        <v>0</v>
      </c>
      <c r="T16" s="34"/>
    </row>
    <row r="17" spans="1:20" s="35" customFormat="1" ht="12" customHeight="1" x14ac:dyDescent="0.2">
      <c r="A17" s="675"/>
      <c r="B17" s="29"/>
      <c r="C17" s="165"/>
      <c r="D17" s="229"/>
      <c r="E17" s="345">
        <f t="shared" si="9"/>
        <v>0</v>
      </c>
      <c r="F17" s="48">
        <v>0</v>
      </c>
      <c r="G17" s="250">
        <f t="shared" si="10"/>
        <v>0</v>
      </c>
      <c r="H17" s="48">
        <v>0</v>
      </c>
      <c r="I17" s="64">
        <f t="shared" si="11"/>
        <v>0</v>
      </c>
      <c r="J17" s="48">
        <v>0</v>
      </c>
      <c r="K17" s="467">
        <f t="shared" si="12"/>
        <v>0</v>
      </c>
      <c r="L17" s="48">
        <v>0</v>
      </c>
      <c r="M17" s="75">
        <f t="shared" si="3"/>
        <v>0</v>
      </c>
      <c r="N17" s="48">
        <v>0</v>
      </c>
      <c r="O17" s="289">
        <f t="shared" si="6"/>
        <v>0</v>
      </c>
      <c r="P17" s="48">
        <v>0</v>
      </c>
      <c r="Q17" s="252">
        <f t="shared" si="4"/>
        <v>0</v>
      </c>
      <c r="R17" s="142">
        <f t="shared" si="7"/>
        <v>0</v>
      </c>
      <c r="S17" s="143">
        <f t="shared" si="8"/>
        <v>0</v>
      </c>
      <c r="T17" s="34"/>
    </row>
    <row r="18" spans="1:20" s="35" customFormat="1" ht="12" customHeight="1" x14ac:dyDescent="0.2">
      <c r="A18" s="675"/>
      <c r="B18" s="29"/>
      <c r="C18" s="165"/>
      <c r="D18" s="229"/>
      <c r="E18" s="345">
        <f t="shared" si="9"/>
        <v>0</v>
      </c>
      <c r="F18" s="48">
        <v>0</v>
      </c>
      <c r="G18" s="250">
        <f t="shared" si="10"/>
        <v>0</v>
      </c>
      <c r="H18" s="48">
        <v>0</v>
      </c>
      <c r="I18" s="64">
        <f t="shared" si="11"/>
        <v>0</v>
      </c>
      <c r="J18" s="48">
        <v>0</v>
      </c>
      <c r="K18" s="467">
        <f t="shared" si="12"/>
        <v>0</v>
      </c>
      <c r="L18" s="48">
        <v>0</v>
      </c>
      <c r="M18" s="75">
        <f t="shared" si="3"/>
        <v>0</v>
      </c>
      <c r="N18" s="48">
        <v>0</v>
      </c>
      <c r="O18" s="289">
        <f t="shared" si="6"/>
        <v>0</v>
      </c>
      <c r="P18" s="48">
        <v>0</v>
      </c>
      <c r="Q18" s="252">
        <f t="shared" si="4"/>
        <v>0</v>
      </c>
      <c r="R18" s="142">
        <f t="shared" si="7"/>
        <v>0</v>
      </c>
      <c r="S18" s="143">
        <f t="shared" si="8"/>
        <v>0</v>
      </c>
      <c r="T18" s="34"/>
    </row>
    <row r="19" spans="1:20" s="35" customFormat="1" ht="12" customHeight="1" x14ac:dyDescent="0.2">
      <c r="A19" s="675"/>
      <c r="B19" s="29"/>
      <c r="C19" s="165"/>
      <c r="D19" s="229"/>
      <c r="E19" s="345">
        <f t="shared" si="9"/>
        <v>0</v>
      </c>
      <c r="F19" s="48">
        <v>0</v>
      </c>
      <c r="G19" s="250">
        <f t="shared" si="10"/>
        <v>0</v>
      </c>
      <c r="H19" s="48">
        <v>0</v>
      </c>
      <c r="I19" s="64">
        <f t="shared" si="11"/>
        <v>0</v>
      </c>
      <c r="J19" s="48">
        <v>0</v>
      </c>
      <c r="K19" s="467">
        <f t="shared" si="12"/>
        <v>0</v>
      </c>
      <c r="L19" s="48">
        <v>0</v>
      </c>
      <c r="M19" s="75">
        <f t="shared" si="3"/>
        <v>0</v>
      </c>
      <c r="N19" s="48">
        <v>0</v>
      </c>
      <c r="O19" s="289">
        <f t="shared" si="6"/>
        <v>0</v>
      </c>
      <c r="P19" s="48">
        <v>0</v>
      </c>
      <c r="Q19" s="252">
        <f t="shared" si="4"/>
        <v>0</v>
      </c>
      <c r="R19" s="142">
        <f t="shared" si="7"/>
        <v>0</v>
      </c>
      <c r="S19" s="143">
        <f t="shared" si="8"/>
        <v>0</v>
      </c>
      <c r="T19" s="34"/>
    </row>
    <row r="20" spans="1:20" s="35" customFormat="1" ht="12" customHeight="1" x14ac:dyDescent="0.2">
      <c r="A20" s="675"/>
      <c r="B20" s="29"/>
      <c r="C20" s="165"/>
      <c r="D20" s="229"/>
      <c r="E20" s="345">
        <f t="shared" si="9"/>
        <v>0</v>
      </c>
      <c r="F20" s="48">
        <v>0</v>
      </c>
      <c r="G20" s="250">
        <f t="shared" si="10"/>
        <v>0</v>
      </c>
      <c r="H20" s="48">
        <v>0</v>
      </c>
      <c r="I20" s="64">
        <f t="shared" si="11"/>
        <v>0</v>
      </c>
      <c r="J20" s="48">
        <v>0</v>
      </c>
      <c r="K20" s="467">
        <f t="shared" si="12"/>
        <v>0</v>
      </c>
      <c r="L20" s="48">
        <v>0</v>
      </c>
      <c r="M20" s="75">
        <f t="shared" si="3"/>
        <v>0</v>
      </c>
      <c r="N20" s="48">
        <v>0</v>
      </c>
      <c r="O20" s="289">
        <f t="shared" si="6"/>
        <v>0</v>
      </c>
      <c r="P20" s="48">
        <v>0</v>
      </c>
      <c r="Q20" s="252">
        <f t="shared" si="4"/>
        <v>0</v>
      </c>
      <c r="R20" s="142">
        <f t="shared" si="7"/>
        <v>0</v>
      </c>
      <c r="S20" s="143">
        <f t="shared" si="8"/>
        <v>0</v>
      </c>
      <c r="T20" s="34"/>
    </row>
    <row r="21" spans="1:20" s="35" customFormat="1" ht="12" customHeight="1" x14ac:dyDescent="0.2">
      <c r="A21" s="675"/>
      <c r="B21" s="29"/>
      <c r="C21" s="165"/>
      <c r="D21" s="229"/>
      <c r="E21" s="345">
        <f t="shared" si="9"/>
        <v>0</v>
      </c>
      <c r="F21" s="48">
        <v>0</v>
      </c>
      <c r="G21" s="250">
        <f t="shared" si="10"/>
        <v>0</v>
      </c>
      <c r="H21" s="48">
        <v>0</v>
      </c>
      <c r="I21" s="64">
        <f t="shared" si="11"/>
        <v>0</v>
      </c>
      <c r="J21" s="48">
        <v>0</v>
      </c>
      <c r="K21" s="467">
        <f t="shared" si="12"/>
        <v>0</v>
      </c>
      <c r="L21" s="48">
        <v>0</v>
      </c>
      <c r="M21" s="75">
        <f t="shared" si="3"/>
        <v>0</v>
      </c>
      <c r="N21" s="48">
        <v>0</v>
      </c>
      <c r="O21" s="289">
        <f t="shared" si="6"/>
        <v>0</v>
      </c>
      <c r="P21" s="48">
        <v>0</v>
      </c>
      <c r="Q21" s="252">
        <f t="shared" si="4"/>
        <v>0</v>
      </c>
      <c r="R21" s="142">
        <f t="shared" si="7"/>
        <v>0</v>
      </c>
      <c r="S21" s="143">
        <f t="shared" si="8"/>
        <v>0</v>
      </c>
      <c r="T21" s="34"/>
    </row>
    <row r="22" spans="1:20" s="35" customFormat="1" ht="12" customHeight="1" x14ac:dyDescent="0.2">
      <c r="A22" s="675"/>
      <c r="B22" s="29"/>
      <c r="C22" s="165"/>
      <c r="D22" s="229"/>
      <c r="E22" s="345">
        <f t="shared" si="9"/>
        <v>0</v>
      </c>
      <c r="F22" s="48">
        <v>0</v>
      </c>
      <c r="G22" s="250">
        <f t="shared" si="10"/>
        <v>0</v>
      </c>
      <c r="H22" s="48">
        <v>0</v>
      </c>
      <c r="I22" s="64">
        <f t="shared" si="11"/>
        <v>0</v>
      </c>
      <c r="J22" s="48">
        <v>0</v>
      </c>
      <c r="K22" s="467">
        <f t="shared" si="12"/>
        <v>0</v>
      </c>
      <c r="L22" s="48">
        <v>0</v>
      </c>
      <c r="M22" s="75">
        <f t="shared" si="3"/>
        <v>0</v>
      </c>
      <c r="N22" s="48">
        <v>0</v>
      </c>
      <c r="O22" s="289">
        <f t="shared" si="6"/>
        <v>0</v>
      </c>
      <c r="P22" s="48">
        <v>0</v>
      </c>
      <c r="Q22" s="252">
        <f t="shared" si="4"/>
        <v>0</v>
      </c>
      <c r="R22" s="142">
        <f t="shared" si="7"/>
        <v>0</v>
      </c>
      <c r="S22" s="143">
        <f t="shared" si="8"/>
        <v>0</v>
      </c>
      <c r="T22" s="34"/>
    </row>
    <row r="23" spans="1:20" s="35" customFormat="1" ht="12" customHeight="1" x14ac:dyDescent="0.2">
      <c r="A23" s="675"/>
      <c r="B23" s="29"/>
      <c r="C23" s="165"/>
      <c r="D23" s="229"/>
      <c r="E23" s="345">
        <f t="shared" si="9"/>
        <v>0</v>
      </c>
      <c r="F23" s="48">
        <v>0</v>
      </c>
      <c r="G23" s="250">
        <f t="shared" si="10"/>
        <v>0</v>
      </c>
      <c r="H23" s="48">
        <v>0</v>
      </c>
      <c r="I23" s="64">
        <f t="shared" si="11"/>
        <v>0</v>
      </c>
      <c r="J23" s="48">
        <v>0</v>
      </c>
      <c r="K23" s="467">
        <f t="shared" si="12"/>
        <v>0</v>
      </c>
      <c r="L23" s="48">
        <v>0</v>
      </c>
      <c r="M23" s="75">
        <f t="shared" si="3"/>
        <v>0</v>
      </c>
      <c r="N23" s="48">
        <v>0</v>
      </c>
      <c r="O23" s="289">
        <f t="shared" si="6"/>
        <v>0</v>
      </c>
      <c r="P23" s="48">
        <v>0</v>
      </c>
      <c r="Q23" s="252">
        <f t="shared" si="4"/>
        <v>0</v>
      </c>
      <c r="R23" s="142">
        <f t="shared" si="7"/>
        <v>0</v>
      </c>
      <c r="S23" s="143">
        <f t="shared" si="8"/>
        <v>0</v>
      </c>
      <c r="T23" s="34"/>
    </row>
    <row r="24" spans="1:20" s="35" customFormat="1" ht="12" customHeight="1" x14ac:dyDescent="0.2">
      <c r="A24" s="675"/>
      <c r="B24" s="29"/>
      <c r="C24" s="165"/>
      <c r="D24" s="229"/>
      <c r="E24" s="345">
        <f t="shared" si="9"/>
        <v>0</v>
      </c>
      <c r="F24" s="48">
        <v>0</v>
      </c>
      <c r="G24" s="250">
        <f t="shared" si="10"/>
        <v>0</v>
      </c>
      <c r="H24" s="48">
        <v>0</v>
      </c>
      <c r="I24" s="64">
        <f t="shared" si="11"/>
        <v>0</v>
      </c>
      <c r="J24" s="48">
        <v>0</v>
      </c>
      <c r="K24" s="467">
        <f t="shared" si="12"/>
        <v>0</v>
      </c>
      <c r="L24" s="48">
        <v>0</v>
      </c>
      <c r="M24" s="75">
        <f t="shared" si="3"/>
        <v>0</v>
      </c>
      <c r="N24" s="48">
        <v>0</v>
      </c>
      <c r="O24" s="289">
        <f t="shared" si="6"/>
        <v>0</v>
      </c>
      <c r="P24" s="48">
        <v>0</v>
      </c>
      <c r="Q24" s="252">
        <f t="shared" si="4"/>
        <v>0</v>
      </c>
      <c r="R24" s="142">
        <f t="shared" si="7"/>
        <v>0</v>
      </c>
      <c r="S24" s="143">
        <f t="shared" si="8"/>
        <v>0</v>
      </c>
      <c r="T24" s="34"/>
    </row>
    <row r="25" spans="1:20" s="35" customFormat="1" ht="12" customHeight="1" x14ac:dyDescent="0.2">
      <c r="A25" s="675"/>
      <c r="B25" s="29"/>
      <c r="C25" s="165"/>
      <c r="D25" s="229"/>
      <c r="E25" s="345">
        <f t="shared" si="9"/>
        <v>0</v>
      </c>
      <c r="F25" s="48">
        <v>0</v>
      </c>
      <c r="G25" s="250">
        <f t="shared" si="10"/>
        <v>0</v>
      </c>
      <c r="H25" s="48">
        <v>0</v>
      </c>
      <c r="I25" s="64">
        <f t="shared" si="11"/>
        <v>0</v>
      </c>
      <c r="J25" s="48">
        <v>0</v>
      </c>
      <c r="K25" s="467">
        <f t="shared" si="12"/>
        <v>0</v>
      </c>
      <c r="L25" s="48">
        <v>0</v>
      </c>
      <c r="M25" s="75">
        <f t="shared" si="3"/>
        <v>0</v>
      </c>
      <c r="N25" s="48">
        <v>0</v>
      </c>
      <c r="O25" s="289">
        <f t="shared" si="6"/>
        <v>0</v>
      </c>
      <c r="P25" s="48">
        <v>0</v>
      </c>
      <c r="Q25" s="252">
        <f t="shared" si="4"/>
        <v>0</v>
      </c>
      <c r="R25" s="142">
        <f t="shared" si="7"/>
        <v>0</v>
      </c>
      <c r="S25" s="143">
        <f t="shared" si="8"/>
        <v>0</v>
      </c>
      <c r="T25" s="34"/>
    </row>
    <row r="26" spans="1:20" s="35" customFormat="1" ht="12" customHeight="1" x14ac:dyDescent="0.2">
      <c r="A26" s="675"/>
      <c r="B26" s="29"/>
      <c r="C26" s="165"/>
      <c r="D26" s="229"/>
      <c r="E26" s="345">
        <f t="shared" si="9"/>
        <v>0</v>
      </c>
      <c r="F26" s="48">
        <v>0</v>
      </c>
      <c r="G26" s="250">
        <f t="shared" si="10"/>
        <v>0</v>
      </c>
      <c r="H26" s="48">
        <v>0</v>
      </c>
      <c r="I26" s="64">
        <f t="shared" si="11"/>
        <v>0</v>
      </c>
      <c r="J26" s="48">
        <v>0</v>
      </c>
      <c r="K26" s="467">
        <f t="shared" si="12"/>
        <v>0</v>
      </c>
      <c r="L26" s="48">
        <v>0</v>
      </c>
      <c r="M26" s="75">
        <f t="shared" si="3"/>
        <v>0</v>
      </c>
      <c r="N26" s="48">
        <v>0</v>
      </c>
      <c r="O26" s="289">
        <f t="shared" si="6"/>
        <v>0</v>
      </c>
      <c r="P26" s="48">
        <v>0</v>
      </c>
      <c r="Q26" s="252">
        <f t="shared" si="4"/>
        <v>0</v>
      </c>
      <c r="R26" s="142">
        <f t="shared" si="7"/>
        <v>0</v>
      </c>
      <c r="S26" s="143">
        <f t="shared" si="8"/>
        <v>0</v>
      </c>
      <c r="T26" s="34"/>
    </row>
    <row r="27" spans="1:20" s="35" customFormat="1" ht="12" customHeight="1" x14ac:dyDescent="0.2">
      <c r="A27" s="675"/>
      <c r="B27" s="29"/>
      <c r="C27" s="165"/>
      <c r="D27" s="229"/>
      <c r="E27" s="345">
        <f t="shared" si="9"/>
        <v>0</v>
      </c>
      <c r="F27" s="48">
        <v>0</v>
      </c>
      <c r="G27" s="250">
        <f t="shared" si="10"/>
        <v>0</v>
      </c>
      <c r="H27" s="48">
        <v>0</v>
      </c>
      <c r="I27" s="64">
        <f t="shared" si="11"/>
        <v>0</v>
      </c>
      <c r="J27" s="48">
        <v>0</v>
      </c>
      <c r="K27" s="467">
        <f t="shared" si="12"/>
        <v>0</v>
      </c>
      <c r="L27" s="48">
        <v>0</v>
      </c>
      <c r="M27" s="75">
        <f t="shared" si="3"/>
        <v>0</v>
      </c>
      <c r="N27" s="48">
        <v>0</v>
      </c>
      <c r="O27" s="289">
        <f t="shared" si="6"/>
        <v>0</v>
      </c>
      <c r="P27" s="48">
        <v>0</v>
      </c>
      <c r="Q27" s="252">
        <f t="shared" si="4"/>
        <v>0</v>
      </c>
      <c r="R27" s="142">
        <f t="shared" si="7"/>
        <v>0</v>
      </c>
      <c r="S27" s="143">
        <f t="shared" si="8"/>
        <v>0</v>
      </c>
      <c r="T27" s="34"/>
    </row>
    <row r="28" spans="1:20" s="35" customFormat="1" ht="12" customHeight="1" x14ac:dyDescent="0.2">
      <c r="A28" s="675"/>
      <c r="B28" s="29"/>
      <c r="C28" s="165"/>
      <c r="D28" s="229"/>
      <c r="E28" s="345">
        <f t="shared" si="9"/>
        <v>0</v>
      </c>
      <c r="F28" s="48">
        <v>0</v>
      </c>
      <c r="G28" s="250">
        <f t="shared" si="10"/>
        <v>0</v>
      </c>
      <c r="H28" s="48">
        <v>0</v>
      </c>
      <c r="I28" s="64">
        <f t="shared" si="11"/>
        <v>0</v>
      </c>
      <c r="J28" s="48">
        <v>0</v>
      </c>
      <c r="K28" s="467">
        <f t="shared" si="12"/>
        <v>0</v>
      </c>
      <c r="L28" s="48">
        <v>0</v>
      </c>
      <c r="M28" s="75">
        <f t="shared" si="3"/>
        <v>0</v>
      </c>
      <c r="N28" s="48">
        <v>0</v>
      </c>
      <c r="O28" s="289">
        <f t="shared" si="6"/>
        <v>0</v>
      </c>
      <c r="P28" s="48">
        <v>0</v>
      </c>
      <c r="Q28" s="252">
        <f t="shared" si="4"/>
        <v>0</v>
      </c>
      <c r="R28" s="142">
        <f t="shared" si="7"/>
        <v>0</v>
      </c>
      <c r="S28" s="143">
        <f t="shared" si="8"/>
        <v>0</v>
      </c>
      <c r="T28" s="34"/>
    </row>
    <row r="29" spans="1:20" s="35" customFormat="1" ht="12" customHeight="1" x14ac:dyDescent="0.2">
      <c r="A29" s="675"/>
      <c r="B29" s="29"/>
      <c r="C29" s="165"/>
      <c r="D29" s="229"/>
      <c r="E29" s="345">
        <f t="shared" si="9"/>
        <v>0</v>
      </c>
      <c r="F29" s="48">
        <v>0</v>
      </c>
      <c r="G29" s="250">
        <f t="shared" si="10"/>
        <v>0</v>
      </c>
      <c r="H29" s="48">
        <v>0</v>
      </c>
      <c r="I29" s="64">
        <f t="shared" si="11"/>
        <v>0</v>
      </c>
      <c r="J29" s="48">
        <v>0</v>
      </c>
      <c r="K29" s="467">
        <f t="shared" si="12"/>
        <v>0</v>
      </c>
      <c r="L29" s="48">
        <v>0</v>
      </c>
      <c r="M29" s="75">
        <f t="shared" si="3"/>
        <v>0</v>
      </c>
      <c r="N29" s="48">
        <v>0</v>
      </c>
      <c r="O29" s="289">
        <f t="shared" si="6"/>
        <v>0</v>
      </c>
      <c r="P29" s="48">
        <v>0</v>
      </c>
      <c r="Q29" s="252">
        <f t="shared" si="4"/>
        <v>0</v>
      </c>
      <c r="R29" s="142">
        <f t="shared" si="7"/>
        <v>0</v>
      </c>
      <c r="S29" s="143">
        <f t="shared" si="8"/>
        <v>0</v>
      </c>
      <c r="T29" s="34"/>
    </row>
    <row r="30" spans="1:20" s="35" customFormat="1" ht="12" customHeight="1" x14ac:dyDescent="0.2">
      <c r="A30" s="675"/>
      <c r="B30" s="29"/>
      <c r="C30" s="165"/>
      <c r="D30" s="229"/>
      <c r="E30" s="345">
        <f t="shared" si="9"/>
        <v>0</v>
      </c>
      <c r="F30" s="48">
        <v>0</v>
      </c>
      <c r="G30" s="250">
        <f t="shared" si="10"/>
        <v>0</v>
      </c>
      <c r="H30" s="48">
        <v>0</v>
      </c>
      <c r="I30" s="64">
        <f t="shared" si="11"/>
        <v>0</v>
      </c>
      <c r="J30" s="48">
        <v>0</v>
      </c>
      <c r="K30" s="467">
        <f t="shared" si="12"/>
        <v>0</v>
      </c>
      <c r="L30" s="48">
        <v>0</v>
      </c>
      <c r="M30" s="75">
        <f t="shared" si="3"/>
        <v>0</v>
      </c>
      <c r="N30" s="48">
        <v>0</v>
      </c>
      <c r="O30" s="289">
        <f t="shared" si="6"/>
        <v>0</v>
      </c>
      <c r="P30" s="48">
        <v>0</v>
      </c>
      <c r="Q30" s="252">
        <f t="shared" si="4"/>
        <v>0</v>
      </c>
      <c r="R30" s="142">
        <f t="shared" si="7"/>
        <v>0</v>
      </c>
      <c r="S30" s="143">
        <f t="shared" si="8"/>
        <v>0</v>
      </c>
      <c r="T30" s="34"/>
    </row>
    <row r="31" spans="1:20" s="35" customFormat="1" ht="12" customHeight="1" x14ac:dyDescent="0.2">
      <c r="A31" s="675"/>
      <c r="B31" s="29"/>
      <c r="C31" s="165"/>
      <c r="D31" s="229"/>
      <c r="E31" s="345">
        <f t="shared" si="9"/>
        <v>0</v>
      </c>
      <c r="F31" s="48">
        <v>0</v>
      </c>
      <c r="G31" s="250">
        <f t="shared" si="10"/>
        <v>0</v>
      </c>
      <c r="H31" s="48">
        <v>0</v>
      </c>
      <c r="I31" s="64">
        <f t="shared" si="11"/>
        <v>0</v>
      </c>
      <c r="J31" s="48">
        <v>0</v>
      </c>
      <c r="K31" s="467">
        <f t="shared" si="12"/>
        <v>0</v>
      </c>
      <c r="L31" s="48">
        <v>0</v>
      </c>
      <c r="M31" s="75">
        <f t="shared" si="3"/>
        <v>0</v>
      </c>
      <c r="N31" s="48">
        <v>0</v>
      </c>
      <c r="O31" s="289">
        <f t="shared" si="6"/>
        <v>0</v>
      </c>
      <c r="P31" s="48">
        <v>0</v>
      </c>
      <c r="Q31" s="252">
        <f t="shared" si="4"/>
        <v>0</v>
      </c>
      <c r="R31" s="142">
        <f t="shared" si="7"/>
        <v>0</v>
      </c>
      <c r="S31" s="143">
        <f t="shared" si="8"/>
        <v>0</v>
      </c>
      <c r="T31" s="34"/>
    </row>
    <row r="32" spans="1:20" s="35" customFormat="1" ht="12" customHeight="1" x14ac:dyDescent="0.2">
      <c r="A32" s="675"/>
      <c r="B32" s="29"/>
      <c r="C32" s="165"/>
      <c r="D32" s="229"/>
      <c r="E32" s="345">
        <f t="shared" si="9"/>
        <v>0</v>
      </c>
      <c r="F32" s="48">
        <v>0</v>
      </c>
      <c r="G32" s="250">
        <f t="shared" si="10"/>
        <v>0</v>
      </c>
      <c r="H32" s="48">
        <v>0</v>
      </c>
      <c r="I32" s="64">
        <f t="shared" si="11"/>
        <v>0</v>
      </c>
      <c r="J32" s="48">
        <v>0</v>
      </c>
      <c r="K32" s="467">
        <f t="shared" si="12"/>
        <v>0</v>
      </c>
      <c r="L32" s="48">
        <v>0</v>
      </c>
      <c r="M32" s="75">
        <f t="shared" si="3"/>
        <v>0</v>
      </c>
      <c r="N32" s="48">
        <v>0</v>
      </c>
      <c r="O32" s="289">
        <f t="shared" si="6"/>
        <v>0</v>
      </c>
      <c r="P32" s="48">
        <v>0</v>
      </c>
      <c r="Q32" s="252">
        <f t="shared" si="4"/>
        <v>0</v>
      </c>
      <c r="R32" s="142">
        <f t="shared" si="7"/>
        <v>0</v>
      </c>
      <c r="S32" s="143">
        <f t="shared" si="8"/>
        <v>0</v>
      </c>
      <c r="T32" s="34"/>
    </row>
    <row r="33" spans="1:20" s="35" customFormat="1" ht="12" customHeight="1" x14ac:dyDescent="0.2">
      <c r="A33" s="675"/>
      <c r="B33" s="29"/>
      <c r="C33" s="165"/>
      <c r="D33" s="229"/>
      <c r="E33" s="345">
        <f t="shared" si="9"/>
        <v>0</v>
      </c>
      <c r="F33" s="48">
        <v>0</v>
      </c>
      <c r="G33" s="250">
        <f t="shared" si="10"/>
        <v>0</v>
      </c>
      <c r="H33" s="48">
        <v>0</v>
      </c>
      <c r="I33" s="64">
        <f t="shared" si="11"/>
        <v>0</v>
      </c>
      <c r="J33" s="48">
        <v>0</v>
      </c>
      <c r="K33" s="467">
        <f t="shared" si="12"/>
        <v>0</v>
      </c>
      <c r="L33" s="48">
        <v>0</v>
      </c>
      <c r="M33" s="75">
        <f t="shared" si="3"/>
        <v>0</v>
      </c>
      <c r="N33" s="48">
        <v>0</v>
      </c>
      <c r="O33" s="289">
        <f t="shared" si="6"/>
        <v>0</v>
      </c>
      <c r="P33" s="48">
        <v>0</v>
      </c>
      <c r="Q33" s="252">
        <f t="shared" si="4"/>
        <v>0</v>
      </c>
      <c r="R33" s="142">
        <f t="shared" si="7"/>
        <v>0</v>
      </c>
      <c r="S33" s="143">
        <f t="shared" si="8"/>
        <v>0</v>
      </c>
      <c r="T33" s="34"/>
    </row>
    <row r="34" spans="1:20" s="35" customFormat="1" ht="12" customHeight="1" x14ac:dyDescent="0.2">
      <c r="A34" s="675"/>
      <c r="B34" s="29"/>
      <c r="C34" s="165"/>
      <c r="D34" s="229"/>
      <c r="E34" s="345">
        <f t="shared" si="9"/>
        <v>0</v>
      </c>
      <c r="F34" s="48">
        <v>0</v>
      </c>
      <c r="G34" s="250">
        <f t="shared" si="10"/>
        <v>0</v>
      </c>
      <c r="H34" s="48">
        <v>0</v>
      </c>
      <c r="I34" s="64">
        <f t="shared" si="11"/>
        <v>0</v>
      </c>
      <c r="J34" s="48">
        <v>0</v>
      </c>
      <c r="K34" s="467">
        <f t="shared" si="12"/>
        <v>0</v>
      </c>
      <c r="L34" s="48">
        <v>0</v>
      </c>
      <c r="M34" s="75">
        <f t="shared" si="3"/>
        <v>0</v>
      </c>
      <c r="N34" s="48">
        <v>0</v>
      </c>
      <c r="O34" s="289">
        <f t="shared" si="6"/>
        <v>0</v>
      </c>
      <c r="P34" s="48">
        <v>0</v>
      </c>
      <c r="Q34" s="252">
        <f t="shared" si="4"/>
        <v>0</v>
      </c>
      <c r="R34" s="142">
        <f t="shared" si="7"/>
        <v>0</v>
      </c>
      <c r="S34" s="143">
        <f t="shared" si="8"/>
        <v>0</v>
      </c>
      <c r="T34" s="34"/>
    </row>
    <row r="35" spans="1:20" s="35" customFormat="1" ht="12" customHeight="1" x14ac:dyDescent="0.2">
      <c r="A35" s="675"/>
      <c r="B35" s="29"/>
      <c r="C35" s="165"/>
      <c r="D35" s="229"/>
      <c r="E35" s="345">
        <f t="shared" si="9"/>
        <v>0</v>
      </c>
      <c r="F35" s="48">
        <v>0</v>
      </c>
      <c r="G35" s="250">
        <f t="shared" si="10"/>
        <v>0</v>
      </c>
      <c r="H35" s="48">
        <v>0</v>
      </c>
      <c r="I35" s="64">
        <f t="shared" si="11"/>
        <v>0</v>
      </c>
      <c r="J35" s="48">
        <v>0</v>
      </c>
      <c r="K35" s="467">
        <f t="shared" si="12"/>
        <v>0</v>
      </c>
      <c r="L35" s="48">
        <v>0</v>
      </c>
      <c r="M35" s="75">
        <f t="shared" si="3"/>
        <v>0</v>
      </c>
      <c r="N35" s="48">
        <v>0</v>
      </c>
      <c r="O35" s="289">
        <f t="shared" si="6"/>
        <v>0</v>
      </c>
      <c r="P35" s="48">
        <v>0</v>
      </c>
      <c r="Q35" s="252">
        <f t="shared" si="4"/>
        <v>0</v>
      </c>
      <c r="R35" s="142">
        <f t="shared" si="7"/>
        <v>0</v>
      </c>
      <c r="S35" s="143">
        <f t="shared" si="8"/>
        <v>0</v>
      </c>
      <c r="T35" s="34"/>
    </row>
    <row r="36" spans="1:20" s="35" customFormat="1" ht="12" customHeight="1" thickBot="1" x14ac:dyDescent="0.25">
      <c r="A36" s="676"/>
      <c r="B36" s="30"/>
      <c r="C36" s="166"/>
      <c r="D36" s="230"/>
      <c r="E36" s="346"/>
      <c r="F36" s="48">
        <v>0</v>
      </c>
      <c r="G36" s="582">
        <f t="shared" si="10"/>
        <v>0</v>
      </c>
      <c r="H36" s="48">
        <v>0</v>
      </c>
      <c r="I36" s="583">
        <f t="shared" si="11"/>
        <v>0</v>
      </c>
      <c r="J36" s="48">
        <v>0</v>
      </c>
      <c r="K36" s="584">
        <f t="shared" si="12"/>
        <v>0</v>
      </c>
      <c r="L36" s="48">
        <v>0</v>
      </c>
      <c r="M36" s="585">
        <f t="shared" si="3"/>
        <v>0</v>
      </c>
      <c r="N36" s="48">
        <v>0</v>
      </c>
      <c r="O36" s="289">
        <f>ROUND(E36*N36,2)</f>
        <v>0</v>
      </c>
      <c r="P36" s="48">
        <v>0</v>
      </c>
      <c r="Q36" s="586">
        <f t="shared" si="4"/>
        <v>0</v>
      </c>
      <c r="R36" s="142">
        <f t="shared" si="7"/>
        <v>0</v>
      </c>
      <c r="S36" s="143">
        <f t="shared" si="8"/>
        <v>0</v>
      </c>
      <c r="T36" s="34"/>
    </row>
    <row r="37" spans="1:20" s="111" customFormat="1" ht="18.75" customHeight="1" thickBot="1" x14ac:dyDescent="0.25">
      <c r="A37" s="36"/>
      <c r="B37" s="253" t="s">
        <v>212</v>
      </c>
      <c r="C37" s="254"/>
      <c r="D37" s="254"/>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row>
    <row r="38" spans="1:20" s="35" customFormat="1" ht="51.75" customHeight="1" thickTop="1" x14ac:dyDescent="0.2">
      <c r="A38" s="36"/>
      <c r="B38" s="67" t="s">
        <v>211</v>
      </c>
      <c r="C38" s="67" t="s">
        <v>203</v>
      </c>
      <c r="D38" s="67" t="s">
        <v>205</v>
      </c>
      <c r="E38" s="67" t="s">
        <v>204</v>
      </c>
      <c r="F38" s="693" t="s">
        <v>102</v>
      </c>
      <c r="G38" s="694"/>
      <c r="H38" s="686" t="s">
        <v>103</v>
      </c>
      <c r="I38" s="687"/>
      <c r="J38" s="682" t="s">
        <v>186</v>
      </c>
      <c r="K38" s="683"/>
      <c r="L38" s="684" t="s">
        <v>104</v>
      </c>
      <c r="M38" s="685"/>
      <c r="N38" s="677" t="s">
        <v>253</v>
      </c>
      <c r="O38" s="678"/>
      <c r="P38" s="691" t="s">
        <v>105</v>
      </c>
      <c r="Q38" s="692"/>
      <c r="R38" s="695" t="s">
        <v>202</v>
      </c>
      <c r="S38" s="696"/>
      <c r="T38" s="34"/>
    </row>
    <row r="39" spans="1:20" s="27" customFormat="1" ht="25.5" x14ac:dyDescent="0.2">
      <c r="A39" s="25"/>
      <c r="B39" s="66" t="s">
        <v>46</v>
      </c>
      <c r="C39" s="66"/>
      <c r="D39" s="226"/>
      <c r="E39" s="66" t="s">
        <v>207</v>
      </c>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row>
    <row r="40" spans="1:20" s="35" customFormat="1" ht="12.75" x14ac:dyDescent="0.2">
      <c r="A40" s="674" t="s">
        <v>28</v>
      </c>
      <c r="B40" s="577" t="s">
        <v>30</v>
      </c>
      <c r="C40" s="578">
        <v>30000</v>
      </c>
      <c r="D40" s="579">
        <v>15000</v>
      </c>
      <c r="E40" s="578">
        <v>15000</v>
      </c>
      <c r="F40" s="580">
        <v>0.05</v>
      </c>
      <c r="G40" s="40">
        <f>ROUND(D40*F40,2)</f>
        <v>750</v>
      </c>
      <c r="H40" s="580">
        <v>0.03</v>
      </c>
      <c r="I40" s="39">
        <f>ROUND(D40*H40,2)</f>
        <v>450</v>
      </c>
      <c r="J40" s="580">
        <v>0.04</v>
      </c>
      <c r="K40" s="39">
        <f>ROUND(D40*J40,2)</f>
        <v>600</v>
      </c>
      <c r="L40" s="588">
        <v>2.5000000000000001E-2</v>
      </c>
      <c r="M40" s="39">
        <f>ROUND(D40*L40,2)</f>
        <v>375</v>
      </c>
      <c r="N40" s="587">
        <v>1.7999999999999999E-2</v>
      </c>
      <c r="O40" s="39">
        <f>D40*N40</f>
        <v>270</v>
      </c>
      <c r="P40" s="587">
        <v>1.7999999999999999E-2</v>
      </c>
      <c r="Q40" s="39">
        <f>ROUND(D40*P40,2)</f>
        <v>270</v>
      </c>
      <c r="R40" s="242">
        <f>F40+L40+H40+J40+P40</f>
        <v>0.16300000000000001</v>
      </c>
      <c r="S40" s="148">
        <f>K40+I40+M40+G40+Q40+O40</f>
        <v>2715</v>
      </c>
      <c r="T40" s="34"/>
    </row>
    <row r="41" spans="1:20" s="35" customFormat="1" ht="12" customHeight="1" x14ac:dyDescent="0.2">
      <c r="A41" s="675"/>
      <c r="B41" s="577" t="s">
        <v>196</v>
      </c>
      <c r="C41" s="578">
        <v>16000</v>
      </c>
      <c r="D41" s="579">
        <v>16000</v>
      </c>
      <c r="E41" s="578"/>
      <c r="F41" s="580">
        <v>0.05</v>
      </c>
      <c r="G41" s="40">
        <f>ROUND(D41*F41,2)</f>
        <v>800</v>
      </c>
      <c r="H41" s="580">
        <v>0.03</v>
      </c>
      <c r="I41" s="39">
        <f>ROUND(D41*H41,2)</f>
        <v>480</v>
      </c>
      <c r="J41" s="580">
        <v>0.04</v>
      </c>
      <c r="K41" s="39">
        <f>ROUND(D41*J41,2)</f>
        <v>640</v>
      </c>
      <c r="L41" s="588">
        <v>2.5000000000000001E-2</v>
      </c>
      <c r="M41" s="39">
        <f>ROUND(D41*L41,2)</f>
        <v>400</v>
      </c>
      <c r="N41" s="587">
        <v>1.7999999999999999E-2</v>
      </c>
      <c r="O41" s="39">
        <f>D41*N41</f>
        <v>288</v>
      </c>
      <c r="P41" s="587">
        <v>1.7999999999999999E-2</v>
      </c>
      <c r="Q41" s="39">
        <f>ROUND(D41*P41,2)</f>
        <v>288</v>
      </c>
      <c r="R41" s="242">
        <f>F41+L41+H41+J41+P41</f>
        <v>0.16300000000000001</v>
      </c>
      <c r="S41" s="148">
        <f>K41+I41+M41+G41+Q41+O41</f>
        <v>2896</v>
      </c>
      <c r="T41" s="34"/>
    </row>
    <row r="42" spans="1:20" s="35" customFormat="1" ht="12" customHeight="1" x14ac:dyDescent="0.2">
      <c r="A42" s="675"/>
      <c r="B42" s="29"/>
      <c r="C42" s="144"/>
      <c r="D42" s="227"/>
      <c r="E42" s="345">
        <f t="shared" ref="E42:E43" si="13">C42-D42</f>
        <v>0</v>
      </c>
      <c r="F42" s="48">
        <v>0</v>
      </c>
      <c r="G42" s="250">
        <f t="shared" ref="G42:G43" si="14">ROUND(D42*F42,2)</f>
        <v>0</v>
      </c>
      <c r="H42" s="48">
        <v>0</v>
      </c>
      <c r="I42" s="64">
        <f t="shared" ref="I42:I43" si="15">ROUND(D42*H42,2)</f>
        <v>0</v>
      </c>
      <c r="J42" s="48">
        <v>0</v>
      </c>
      <c r="K42" s="467">
        <f t="shared" ref="K42:K43" si="16">ROUND(D42*J42,2)</f>
        <v>0</v>
      </c>
      <c r="L42" s="48">
        <v>0</v>
      </c>
      <c r="M42" s="75">
        <f t="shared" ref="M42:M43" si="17">ROUND(D42*L42,2)</f>
        <v>0</v>
      </c>
      <c r="N42" s="48">
        <v>0</v>
      </c>
      <c r="O42" s="289">
        <f>ROUND(D42*N42,2)</f>
        <v>0</v>
      </c>
      <c r="P42" s="48">
        <v>0</v>
      </c>
      <c r="Q42" s="252">
        <f>ROUND(D42*P42,2)</f>
        <v>0</v>
      </c>
      <c r="R42" s="142">
        <f>F42+L42+H42+J42+P42+N42</f>
        <v>0</v>
      </c>
      <c r="S42" s="143">
        <f>K42+I42+M42+G42+Q42+O42</f>
        <v>0</v>
      </c>
      <c r="T42" s="34"/>
    </row>
    <row r="43" spans="1:20" s="35" customFormat="1" ht="12" customHeight="1" x14ac:dyDescent="0.2">
      <c r="A43" s="675"/>
      <c r="B43" s="29"/>
      <c r="C43" s="290"/>
      <c r="D43" s="291"/>
      <c r="E43" s="345">
        <f t="shared" si="13"/>
        <v>0</v>
      </c>
      <c r="F43" s="48">
        <v>0</v>
      </c>
      <c r="G43" s="250">
        <f t="shared" si="14"/>
        <v>0</v>
      </c>
      <c r="H43" s="48">
        <v>0</v>
      </c>
      <c r="I43" s="64">
        <f t="shared" si="15"/>
        <v>0</v>
      </c>
      <c r="J43" s="48">
        <v>0</v>
      </c>
      <c r="K43" s="467">
        <f t="shared" si="16"/>
        <v>0</v>
      </c>
      <c r="L43" s="48">
        <v>0</v>
      </c>
      <c r="M43" s="75">
        <f t="shared" si="17"/>
        <v>0</v>
      </c>
      <c r="N43" s="48">
        <v>0</v>
      </c>
      <c r="O43" s="289">
        <f t="shared" ref="O43:O66" si="18">ROUND(D43*N43,2)</f>
        <v>0</v>
      </c>
      <c r="P43" s="48">
        <v>0</v>
      </c>
      <c r="Q43" s="252">
        <f t="shared" ref="Q43:Q66" si="19">ROUND(D43*P43,2)</f>
        <v>0</v>
      </c>
      <c r="R43" s="142">
        <f t="shared" ref="R43:R66" si="20">F43+L43+H43+J43+P43+N43</f>
        <v>0</v>
      </c>
      <c r="S43" s="143">
        <f t="shared" ref="S43:S66" si="21">K43+I43+M43+G43+Q43+O43</f>
        <v>0</v>
      </c>
      <c r="T43" s="34"/>
    </row>
    <row r="44" spans="1:20" s="35" customFormat="1" ht="12" customHeight="1" x14ac:dyDescent="0.2">
      <c r="A44" s="675"/>
      <c r="B44" s="29"/>
      <c r="C44" s="165"/>
      <c r="D44" s="229"/>
      <c r="E44" s="345">
        <f>C44-D44</f>
        <v>0</v>
      </c>
      <c r="F44" s="48">
        <v>0</v>
      </c>
      <c r="G44" s="250">
        <f>ROUND(D44*F44,2)</f>
        <v>0</v>
      </c>
      <c r="H44" s="48">
        <v>0</v>
      </c>
      <c r="I44" s="64">
        <f>ROUND(D44*H44,2)</f>
        <v>0</v>
      </c>
      <c r="J44" s="48">
        <v>0</v>
      </c>
      <c r="K44" s="467">
        <f>ROUND(D44*J44,2)</f>
        <v>0</v>
      </c>
      <c r="L44" s="48">
        <v>0</v>
      </c>
      <c r="M44" s="75">
        <f>ROUND(D44*L44,2)</f>
        <v>0</v>
      </c>
      <c r="N44" s="48">
        <v>0</v>
      </c>
      <c r="O44" s="289">
        <f t="shared" si="18"/>
        <v>0</v>
      </c>
      <c r="P44" s="48">
        <v>0</v>
      </c>
      <c r="Q44" s="252">
        <f t="shared" si="19"/>
        <v>0</v>
      </c>
      <c r="R44" s="142">
        <f t="shared" si="20"/>
        <v>0</v>
      </c>
      <c r="S44" s="143">
        <f t="shared" si="21"/>
        <v>0</v>
      </c>
      <c r="T44" s="34"/>
    </row>
    <row r="45" spans="1:20" s="35" customFormat="1" ht="12" customHeight="1" x14ac:dyDescent="0.2">
      <c r="A45" s="675"/>
      <c r="B45" s="29"/>
      <c r="C45" s="165"/>
      <c r="D45" s="229"/>
      <c r="E45" s="345">
        <f t="shared" ref="E45:E65" si="22">C45-D45</f>
        <v>0</v>
      </c>
      <c r="F45" s="48">
        <v>0</v>
      </c>
      <c r="G45" s="250">
        <f t="shared" ref="G45:G66" si="23">ROUND(D45*F45,2)</f>
        <v>0</v>
      </c>
      <c r="H45" s="48">
        <v>0</v>
      </c>
      <c r="I45" s="64">
        <f t="shared" ref="I45:I66" si="24">ROUND(D45*H45,2)</f>
        <v>0</v>
      </c>
      <c r="J45" s="48">
        <v>0</v>
      </c>
      <c r="K45" s="467">
        <f t="shared" ref="K45:K66" si="25">ROUND(D45*J45,2)</f>
        <v>0</v>
      </c>
      <c r="L45" s="48">
        <v>0</v>
      </c>
      <c r="M45" s="75">
        <f t="shared" ref="M45:M66" si="26">ROUND(D45*L45,2)</f>
        <v>0</v>
      </c>
      <c r="N45" s="48">
        <v>0</v>
      </c>
      <c r="O45" s="289">
        <f t="shared" si="18"/>
        <v>0</v>
      </c>
      <c r="P45" s="48">
        <v>0</v>
      </c>
      <c r="Q45" s="252">
        <f t="shared" si="19"/>
        <v>0</v>
      </c>
      <c r="R45" s="142">
        <f>F45+L45+H45+J45+P45+N45</f>
        <v>0</v>
      </c>
      <c r="S45" s="143">
        <f t="shared" si="21"/>
        <v>0</v>
      </c>
      <c r="T45" s="34"/>
    </row>
    <row r="46" spans="1:20" s="35" customFormat="1" ht="12" customHeight="1" x14ac:dyDescent="0.2">
      <c r="A46" s="675"/>
      <c r="B46" s="29"/>
      <c r="C46" s="165"/>
      <c r="D46" s="229"/>
      <c r="E46" s="345">
        <f t="shared" si="22"/>
        <v>0</v>
      </c>
      <c r="F46" s="48">
        <v>0</v>
      </c>
      <c r="G46" s="250">
        <f t="shared" si="23"/>
        <v>0</v>
      </c>
      <c r="H46" s="48">
        <v>0</v>
      </c>
      <c r="I46" s="64">
        <f t="shared" si="24"/>
        <v>0</v>
      </c>
      <c r="J46" s="48">
        <v>0</v>
      </c>
      <c r="K46" s="467">
        <f t="shared" si="25"/>
        <v>0</v>
      </c>
      <c r="L46" s="48">
        <v>0</v>
      </c>
      <c r="M46" s="75">
        <f t="shared" si="26"/>
        <v>0</v>
      </c>
      <c r="N46" s="48">
        <v>0</v>
      </c>
      <c r="O46" s="289">
        <f t="shared" si="18"/>
        <v>0</v>
      </c>
      <c r="P46" s="48">
        <v>0</v>
      </c>
      <c r="Q46" s="252">
        <f t="shared" si="19"/>
        <v>0</v>
      </c>
      <c r="R46" s="142">
        <f>F46+L46+H46+J46+P46+N46</f>
        <v>0</v>
      </c>
      <c r="S46" s="143">
        <f t="shared" si="21"/>
        <v>0</v>
      </c>
      <c r="T46" s="34"/>
    </row>
    <row r="47" spans="1:20" s="35" customFormat="1" ht="12" customHeight="1" x14ac:dyDescent="0.2">
      <c r="A47" s="675"/>
      <c r="B47" s="29"/>
      <c r="C47" s="165"/>
      <c r="D47" s="229"/>
      <c r="E47" s="345">
        <f t="shared" si="22"/>
        <v>0</v>
      </c>
      <c r="F47" s="48">
        <v>0</v>
      </c>
      <c r="G47" s="250">
        <f t="shared" si="23"/>
        <v>0</v>
      </c>
      <c r="H47" s="48">
        <v>0</v>
      </c>
      <c r="I47" s="64">
        <f t="shared" si="24"/>
        <v>0</v>
      </c>
      <c r="J47" s="48">
        <v>0</v>
      </c>
      <c r="K47" s="467">
        <f t="shared" si="25"/>
        <v>0</v>
      </c>
      <c r="L47" s="48">
        <v>0</v>
      </c>
      <c r="M47" s="75">
        <f t="shared" si="26"/>
        <v>0</v>
      </c>
      <c r="N47" s="48">
        <v>0</v>
      </c>
      <c r="O47" s="289">
        <f t="shared" si="18"/>
        <v>0</v>
      </c>
      <c r="P47" s="48">
        <v>0</v>
      </c>
      <c r="Q47" s="252">
        <f t="shared" si="19"/>
        <v>0</v>
      </c>
      <c r="R47" s="142">
        <f t="shared" si="20"/>
        <v>0</v>
      </c>
      <c r="S47" s="143">
        <f t="shared" si="21"/>
        <v>0</v>
      </c>
      <c r="T47" s="34"/>
    </row>
    <row r="48" spans="1:20" s="35" customFormat="1" ht="12" customHeight="1" x14ac:dyDescent="0.2">
      <c r="A48" s="675"/>
      <c r="B48" s="29"/>
      <c r="C48" s="165"/>
      <c r="D48" s="229"/>
      <c r="E48" s="345">
        <f t="shared" si="22"/>
        <v>0</v>
      </c>
      <c r="F48" s="48">
        <v>0</v>
      </c>
      <c r="G48" s="250">
        <f t="shared" si="23"/>
        <v>0</v>
      </c>
      <c r="H48" s="48">
        <v>0</v>
      </c>
      <c r="I48" s="64">
        <f t="shared" si="24"/>
        <v>0</v>
      </c>
      <c r="J48" s="48">
        <v>0</v>
      </c>
      <c r="K48" s="467">
        <f t="shared" si="25"/>
        <v>0</v>
      </c>
      <c r="L48" s="48">
        <v>0</v>
      </c>
      <c r="M48" s="75">
        <f t="shared" si="26"/>
        <v>0</v>
      </c>
      <c r="N48" s="48">
        <v>0</v>
      </c>
      <c r="O48" s="289">
        <f t="shared" si="18"/>
        <v>0</v>
      </c>
      <c r="P48" s="48">
        <v>0</v>
      </c>
      <c r="Q48" s="252">
        <f t="shared" si="19"/>
        <v>0</v>
      </c>
      <c r="R48" s="142">
        <f t="shared" si="20"/>
        <v>0</v>
      </c>
      <c r="S48" s="143">
        <f t="shared" si="21"/>
        <v>0</v>
      </c>
      <c r="T48" s="34"/>
    </row>
    <row r="49" spans="1:20" s="35" customFormat="1" ht="12" customHeight="1" x14ac:dyDescent="0.2">
      <c r="A49" s="675"/>
      <c r="B49" s="29"/>
      <c r="C49" s="165"/>
      <c r="D49" s="229"/>
      <c r="E49" s="345">
        <f t="shared" si="22"/>
        <v>0</v>
      </c>
      <c r="F49" s="48">
        <v>0</v>
      </c>
      <c r="G49" s="250">
        <f t="shared" si="23"/>
        <v>0</v>
      </c>
      <c r="H49" s="48">
        <v>0</v>
      </c>
      <c r="I49" s="64">
        <f t="shared" si="24"/>
        <v>0</v>
      </c>
      <c r="J49" s="48">
        <v>0</v>
      </c>
      <c r="K49" s="467">
        <f t="shared" si="25"/>
        <v>0</v>
      </c>
      <c r="L49" s="48">
        <v>0</v>
      </c>
      <c r="M49" s="75">
        <f t="shared" si="26"/>
        <v>0</v>
      </c>
      <c r="N49" s="48">
        <v>0</v>
      </c>
      <c r="O49" s="289">
        <f t="shared" si="18"/>
        <v>0</v>
      </c>
      <c r="P49" s="48">
        <v>0</v>
      </c>
      <c r="Q49" s="252">
        <f t="shared" si="19"/>
        <v>0</v>
      </c>
      <c r="R49" s="142">
        <f t="shared" si="20"/>
        <v>0</v>
      </c>
      <c r="S49" s="143">
        <f t="shared" si="21"/>
        <v>0</v>
      </c>
      <c r="T49" s="34"/>
    </row>
    <row r="50" spans="1:20" s="35" customFormat="1" ht="12" customHeight="1" x14ac:dyDescent="0.2">
      <c r="A50" s="675"/>
      <c r="B50" s="29"/>
      <c r="C50" s="165"/>
      <c r="D50" s="229"/>
      <c r="E50" s="345">
        <f t="shared" si="22"/>
        <v>0</v>
      </c>
      <c r="F50" s="48">
        <v>0</v>
      </c>
      <c r="G50" s="250">
        <f t="shared" si="23"/>
        <v>0</v>
      </c>
      <c r="H50" s="48">
        <v>0</v>
      </c>
      <c r="I50" s="64">
        <f t="shared" si="24"/>
        <v>0</v>
      </c>
      <c r="J50" s="48">
        <v>0</v>
      </c>
      <c r="K50" s="467">
        <f t="shared" si="25"/>
        <v>0</v>
      </c>
      <c r="L50" s="48">
        <v>0</v>
      </c>
      <c r="M50" s="75">
        <f t="shared" si="26"/>
        <v>0</v>
      </c>
      <c r="N50" s="48">
        <v>0</v>
      </c>
      <c r="O50" s="289">
        <f t="shared" si="18"/>
        <v>0</v>
      </c>
      <c r="P50" s="48">
        <v>0</v>
      </c>
      <c r="Q50" s="252">
        <f t="shared" si="19"/>
        <v>0</v>
      </c>
      <c r="R50" s="142">
        <f t="shared" si="20"/>
        <v>0</v>
      </c>
      <c r="S50" s="143">
        <f t="shared" si="21"/>
        <v>0</v>
      </c>
      <c r="T50" s="34"/>
    </row>
    <row r="51" spans="1:20" s="35" customFormat="1" ht="12" customHeight="1" x14ac:dyDescent="0.2">
      <c r="A51" s="675"/>
      <c r="B51" s="29"/>
      <c r="C51" s="165"/>
      <c r="D51" s="229"/>
      <c r="E51" s="345">
        <f t="shared" si="22"/>
        <v>0</v>
      </c>
      <c r="F51" s="48">
        <v>0</v>
      </c>
      <c r="G51" s="250">
        <f t="shared" si="23"/>
        <v>0</v>
      </c>
      <c r="H51" s="48">
        <v>0</v>
      </c>
      <c r="I51" s="64">
        <f t="shared" si="24"/>
        <v>0</v>
      </c>
      <c r="J51" s="48">
        <v>0</v>
      </c>
      <c r="K51" s="467">
        <f t="shared" si="25"/>
        <v>0</v>
      </c>
      <c r="L51" s="48">
        <v>0</v>
      </c>
      <c r="M51" s="75">
        <f t="shared" si="26"/>
        <v>0</v>
      </c>
      <c r="N51" s="48">
        <v>0</v>
      </c>
      <c r="O51" s="289">
        <f t="shared" si="18"/>
        <v>0</v>
      </c>
      <c r="P51" s="48">
        <v>0</v>
      </c>
      <c r="Q51" s="252">
        <f t="shared" si="19"/>
        <v>0</v>
      </c>
      <c r="R51" s="142">
        <f t="shared" si="20"/>
        <v>0</v>
      </c>
      <c r="S51" s="143">
        <f t="shared" si="21"/>
        <v>0</v>
      </c>
      <c r="T51" s="34"/>
    </row>
    <row r="52" spans="1:20" s="35" customFormat="1" ht="12" customHeight="1" x14ac:dyDescent="0.2">
      <c r="A52" s="675"/>
      <c r="B52" s="29"/>
      <c r="C52" s="165"/>
      <c r="D52" s="229"/>
      <c r="E52" s="345">
        <f t="shared" si="22"/>
        <v>0</v>
      </c>
      <c r="F52" s="48">
        <v>0</v>
      </c>
      <c r="G52" s="250">
        <f t="shared" si="23"/>
        <v>0</v>
      </c>
      <c r="H52" s="48">
        <v>0</v>
      </c>
      <c r="I52" s="64">
        <f t="shared" si="24"/>
        <v>0</v>
      </c>
      <c r="J52" s="48">
        <v>0</v>
      </c>
      <c r="K52" s="467">
        <f t="shared" si="25"/>
        <v>0</v>
      </c>
      <c r="L52" s="48">
        <v>0</v>
      </c>
      <c r="M52" s="75">
        <f t="shared" si="26"/>
        <v>0</v>
      </c>
      <c r="N52" s="48">
        <v>0</v>
      </c>
      <c r="O52" s="289">
        <f t="shared" si="18"/>
        <v>0</v>
      </c>
      <c r="P52" s="48">
        <v>0</v>
      </c>
      <c r="Q52" s="252">
        <f t="shared" si="19"/>
        <v>0</v>
      </c>
      <c r="R52" s="142">
        <f t="shared" si="20"/>
        <v>0</v>
      </c>
      <c r="S52" s="143">
        <f t="shared" si="21"/>
        <v>0</v>
      </c>
      <c r="T52" s="34"/>
    </row>
    <row r="53" spans="1:20" s="35" customFormat="1" ht="12" customHeight="1" x14ac:dyDescent="0.2">
      <c r="A53" s="675"/>
      <c r="B53" s="29"/>
      <c r="C53" s="165"/>
      <c r="D53" s="229"/>
      <c r="E53" s="345">
        <f t="shared" si="22"/>
        <v>0</v>
      </c>
      <c r="F53" s="48">
        <v>0</v>
      </c>
      <c r="G53" s="250">
        <f t="shared" si="23"/>
        <v>0</v>
      </c>
      <c r="H53" s="48">
        <v>0</v>
      </c>
      <c r="I53" s="64">
        <f t="shared" si="24"/>
        <v>0</v>
      </c>
      <c r="J53" s="48">
        <v>0</v>
      </c>
      <c r="K53" s="467">
        <f t="shared" si="25"/>
        <v>0</v>
      </c>
      <c r="L53" s="48">
        <v>0</v>
      </c>
      <c r="M53" s="75">
        <f t="shared" si="26"/>
        <v>0</v>
      </c>
      <c r="N53" s="48">
        <v>0</v>
      </c>
      <c r="O53" s="289">
        <f t="shared" si="18"/>
        <v>0</v>
      </c>
      <c r="P53" s="48">
        <v>0</v>
      </c>
      <c r="Q53" s="252">
        <f t="shared" si="19"/>
        <v>0</v>
      </c>
      <c r="R53" s="142">
        <f t="shared" si="20"/>
        <v>0</v>
      </c>
      <c r="S53" s="143">
        <f t="shared" si="21"/>
        <v>0</v>
      </c>
      <c r="T53" s="34"/>
    </row>
    <row r="54" spans="1:20" s="35" customFormat="1" ht="12" customHeight="1" x14ac:dyDescent="0.2">
      <c r="A54" s="675"/>
      <c r="B54" s="29"/>
      <c r="C54" s="165"/>
      <c r="D54" s="229"/>
      <c r="E54" s="345">
        <f t="shared" si="22"/>
        <v>0</v>
      </c>
      <c r="F54" s="48">
        <v>0</v>
      </c>
      <c r="G54" s="250">
        <f t="shared" si="23"/>
        <v>0</v>
      </c>
      <c r="H54" s="48">
        <v>0</v>
      </c>
      <c r="I54" s="64">
        <f t="shared" si="24"/>
        <v>0</v>
      </c>
      <c r="J54" s="48">
        <v>0</v>
      </c>
      <c r="K54" s="467">
        <f t="shared" si="25"/>
        <v>0</v>
      </c>
      <c r="L54" s="48">
        <v>0</v>
      </c>
      <c r="M54" s="75">
        <f t="shared" si="26"/>
        <v>0</v>
      </c>
      <c r="N54" s="48">
        <v>0</v>
      </c>
      <c r="O54" s="289">
        <f t="shared" si="18"/>
        <v>0</v>
      </c>
      <c r="P54" s="48">
        <v>0</v>
      </c>
      <c r="Q54" s="252">
        <f t="shared" si="19"/>
        <v>0</v>
      </c>
      <c r="R54" s="142">
        <f t="shared" si="20"/>
        <v>0</v>
      </c>
      <c r="S54" s="143">
        <f t="shared" si="21"/>
        <v>0</v>
      </c>
      <c r="T54" s="34"/>
    </row>
    <row r="55" spans="1:20" s="35" customFormat="1" ht="12" customHeight="1" x14ac:dyDescent="0.2">
      <c r="A55" s="675"/>
      <c r="B55" s="29"/>
      <c r="C55" s="165"/>
      <c r="D55" s="229"/>
      <c r="E55" s="345">
        <f t="shared" si="22"/>
        <v>0</v>
      </c>
      <c r="F55" s="48">
        <v>0</v>
      </c>
      <c r="G55" s="250">
        <f t="shared" si="23"/>
        <v>0</v>
      </c>
      <c r="H55" s="48">
        <v>0</v>
      </c>
      <c r="I55" s="64">
        <f t="shared" si="24"/>
        <v>0</v>
      </c>
      <c r="J55" s="48">
        <v>0</v>
      </c>
      <c r="K55" s="467">
        <f t="shared" si="25"/>
        <v>0</v>
      </c>
      <c r="L55" s="48">
        <v>0</v>
      </c>
      <c r="M55" s="75">
        <f t="shared" si="26"/>
        <v>0</v>
      </c>
      <c r="N55" s="48">
        <v>0</v>
      </c>
      <c r="O55" s="289">
        <f t="shared" si="18"/>
        <v>0</v>
      </c>
      <c r="P55" s="48">
        <v>0</v>
      </c>
      <c r="Q55" s="252">
        <f t="shared" si="19"/>
        <v>0</v>
      </c>
      <c r="R55" s="142">
        <f t="shared" si="20"/>
        <v>0</v>
      </c>
      <c r="S55" s="143">
        <f t="shared" si="21"/>
        <v>0</v>
      </c>
      <c r="T55" s="34"/>
    </row>
    <row r="56" spans="1:20" s="35" customFormat="1" ht="12" customHeight="1" x14ac:dyDescent="0.2">
      <c r="A56" s="675"/>
      <c r="B56" s="29"/>
      <c r="C56" s="165"/>
      <c r="D56" s="229"/>
      <c r="E56" s="345">
        <f t="shared" si="22"/>
        <v>0</v>
      </c>
      <c r="F56" s="48">
        <v>0</v>
      </c>
      <c r="G56" s="250">
        <f t="shared" si="23"/>
        <v>0</v>
      </c>
      <c r="H56" s="48">
        <v>0</v>
      </c>
      <c r="I56" s="64">
        <f t="shared" si="24"/>
        <v>0</v>
      </c>
      <c r="J56" s="48">
        <v>0</v>
      </c>
      <c r="K56" s="467">
        <f t="shared" si="25"/>
        <v>0</v>
      </c>
      <c r="L56" s="48">
        <v>0</v>
      </c>
      <c r="M56" s="75">
        <f t="shared" si="26"/>
        <v>0</v>
      </c>
      <c r="N56" s="48">
        <v>0</v>
      </c>
      <c r="O56" s="289">
        <f t="shared" si="18"/>
        <v>0</v>
      </c>
      <c r="P56" s="48">
        <v>0</v>
      </c>
      <c r="Q56" s="252">
        <f t="shared" si="19"/>
        <v>0</v>
      </c>
      <c r="R56" s="142">
        <f t="shared" si="20"/>
        <v>0</v>
      </c>
      <c r="S56" s="143">
        <f t="shared" si="21"/>
        <v>0</v>
      </c>
      <c r="T56" s="34"/>
    </row>
    <row r="57" spans="1:20" s="35" customFormat="1" ht="12" customHeight="1" x14ac:dyDescent="0.2">
      <c r="A57" s="675"/>
      <c r="B57" s="29"/>
      <c r="C57" s="165"/>
      <c r="D57" s="229"/>
      <c r="E57" s="345">
        <f t="shared" si="22"/>
        <v>0</v>
      </c>
      <c r="F57" s="48">
        <v>0</v>
      </c>
      <c r="G57" s="250">
        <f t="shared" si="23"/>
        <v>0</v>
      </c>
      <c r="H57" s="48">
        <v>0</v>
      </c>
      <c r="I57" s="64">
        <f t="shared" si="24"/>
        <v>0</v>
      </c>
      <c r="J57" s="48">
        <v>0</v>
      </c>
      <c r="K57" s="467">
        <f t="shared" si="25"/>
        <v>0</v>
      </c>
      <c r="L57" s="48">
        <v>0</v>
      </c>
      <c r="M57" s="75">
        <f t="shared" si="26"/>
        <v>0</v>
      </c>
      <c r="N57" s="48">
        <v>0</v>
      </c>
      <c r="O57" s="289">
        <f t="shared" si="18"/>
        <v>0</v>
      </c>
      <c r="P57" s="48">
        <v>0</v>
      </c>
      <c r="Q57" s="252">
        <f t="shared" si="19"/>
        <v>0</v>
      </c>
      <c r="R57" s="142">
        <f t="shared" si="20"/>
        <v>0</v>
      </c>
      <c r="S57" s="143">
        <f t="shared" si="21"/>
        <v>0</v>
      </c>
      <c r="T57" s="34"/>
    </row>
    <row r="58" spans="1:20" s="35" customFormat="1" ht="12" customHeight="1" x14ac:dyDescent="0.2">
      <c r="A58" s="675"/>
      <c r="B58" s="29"/>
      <c r="C58" s="165"/>
      <c r="D58" s="229"/>
      <c r="E58" s="345">
        <f t="shared" si="22"/>
        <v>0</v>
      </c>
      <c r="F58" s="48">
        <v>0</v>
      </c>
      <c r="G58" s="250">
        <f t="shared" si="23"/>
        <v>0</v>
      </c>
      <c r="H58" s="48">
        <v>0</v>
      </c>
      <c r="I58" s="64">
        <f t="shared" si="24"/>
        <v>0</v>
      </c>
      <c r="J58" s="48">
        <v>0</v>
      </c>
      <c r="K58" s="467">
        <f t="shared" si="25"/>
        <v>0</v>
      </c>
      <c r="L58" s="48">
        <v>0</v>
      </c>
      <c r="M58" s="75">
        <f t="shared" si="26"/>
        <v>0</v>
      </c>
      <c r="N58" s="48">
        <v>0</v>
      </c>
      <c r="O58" s="289">
        <f t="shared" si="18"/>
        <v>0</v>
      </c>
      <c r="P58" s="48">
        <v>0</v>
      </c>
      <c r="Q58" s="252">
        <f t="shared" si="19"/>
        <v>0</v>
      </c>
      <c r="R58" s="142">
        <f t="shared" si="20"/>
        <v>0</v>
      </c>
      <c r="S58" s="143">
        <f t="shared" si="21"/>
        <v>0</v>
      </c>
      <c r="T58" s="34"/>
    </row>
    <row r="59" spans="1:20" s="35" customFormat="1" ht="12" customHeight="1" x14ac:dyDescent="0.2">
      <c r="A59" s="675"/>
      <c r="B59" s="29"/>
      <c r="C59" s="165"/>
      <c r="D59" s="229"/>
      <c r="E59" s="345">
        <f t="shared" si="22"/>
        <v>0</v>
      </c>
      <c r="F59" s="48">
        <v>0</v>
      </c>
      <c r="G59" s="250">
        <f t="shared" si="23"/>
        <v>0</v>
      </c>
      <c r="H59" s="48">
        <v>0</v>
      </c>
      <c r="I59" s="64">
        <f t="shared" si="24"/>
        <v>0</v>
      </c>
      <c r="J59" s="48">
        <v>0</v>
      </c>
      <c r="K59" s="467">
        <f t="shared" si="25"/>
        <v>0</v>
      </c>
      <c r="L59" s="48">
        <v>0</v>
      </c>
      <c r="M59" s="75">
        <f t="shared" si="26"/>
        <v>0</v>
      </c>
      <c r="N59" s="48">
        <v>0</v>
      </c>
      <c r="O59" s="289">
        <f t="shared" si="18"/>
        <v>0</v>
      </c>
      <c r="P59" s="48">
        <v>0</v>
      </c>
      <c r="Q59" s="252">
        <f t="shared" si="19"/>
        <v>0</v>
      </c>
      <c r="R59" s="142">
        <f t="shared" si="20"/>
        <v>0</v>
      </c>
      <c r="S59" s="143">
        <f t="shared" si="21"/>
        <v>0</v>
      </c>
      <c r="T59" s="34"/>
    </row>
    <row r="60" spans="1:20" s="35" customFormat="1" ht="12" customHeight="1" x14ac:dyDescent="0.2">
      <c r="A60" s="675"/>
      <c r="B60" s="29"/>
      <c r="C60" s="165"/>
      <c r="D60" s="229"/>
      <c r="E60" s="345">
        <f t="shared" si="22"/>
        <v>0</v>
      </c>
      <c r="F60" s="48">
        <v>0</v>
      </c>
      <c r="G60" s="250">
        <f t="shared" si="23"/>
        <v>0</v>
      </c>
      <c r="H60" s="48">
        <v>0</v>
      </c>
      <c r="I60" s="64">
        <f t="shared" si="24"/>
        <v>0</v>
      </c>
      <c r="J60" s="48">
        <v>0</v>
      </c>
      <c r="K60" s="467">
        <f t="shared" si="25"/>
        <v>0</v>
      </c>
      <c r="L60" s="48">
        <v>0</v>
      </c>
      <c r="M60" s="75">
        <f t="shared" si="26"/>
        <v>0</v>
      </c>
      <c r="N60" s="48">
        <v>0</v>
      </c>
      <c r="O60" s="289">
        <f t="shared" si="18"/>
        <v>0</v>
      </c>
      <c r="P60" s="48">
        <v>0</v>
      </c>
      <c r="Q60" s="252">
        <f t="shared" si="19"/>
        <v>0</v>
      </c>
      <c r="R60" s="142">
        <f t="shared" si="20"/>
        <v>0</v>
      </c>
      <c r="S60" s="143">
        <f t="shared" si="21"/>
        <v>0</v>
      </c>
      <c r="T60" s="34"/>
    </row>
    <row r="61" spans="1:20" s="35" customFormat="1" ht="12" customHeight="1" x14ac:dyDescent="0.2">
      <c r="A61" s="675"/>
      <c r="B61" s="29"/>
      <c r="C61" s="165"/>
      <c r="D61" s="229"/>
      <c r="E61" s="345">
        <f t="shared" si="22"/>
        <v>0</v>
      </c>
      <c r="F61" s="48">
        <v>0</v>
      </c>
      <c r="G61" s="250">
        <f t="shared" si="23"/>
        <v>0</v>
      </c>
      <c r="H61" s="48">
        <v>0</v>
      </c>
      <c r="I61" s="64">
        <f t="shared" si="24"/>
        <v>0</v>
      </c>
      <c r="J61" s="48">
        <v>0</v>
      </c>
      <c r="K61" s="467">
        <f t="shared" si="25"/>
        <v>0</v>
      </c>
      <c r="L61" s="48">
        <v>0</v>
      </c>
      <c r="M61" s="75">
        <f t="shared" si="26"/>
        <v>0</v>
      </c>
      <c r="N61" s="48">
        <v>0</v>
      </c>
      <c r="O61" s="289">
        <f t="shared" si="18"/>
        <v>0</v>
      </c>
      <c r="P61" s="48">
        <v>0</v>
      </c>
      <c r="Q61" s="252">
        <f t="shared" si="19"/>
        <v>0</v>
      </c>
      <c r="R61" s="142">
        <f t="shared" si="20"/>
        <v>0</v>
      </c>
      <c r="S61" s="143">
        <f t="shared" si="21"/>
        <v>0</v>
      </c>
      <c r="T61" s="34"/>
    </row>
    <row r="62" spans="1:20" s="35" customFormat="1" ht="12" customHeight="1" x14ac:dyDescent="0.2">
      <c r="A62" s="675"/>
      <c r="B62" s="29"/>
      <c r="C62" s="165"/>
      <c r="D62" s="229"/>
      <c r="E62" s="345">
        <f t="shared" si="22"/>
        <v>0</v>
      </c>
      <c r="F62" s="48">
        <v>0</v>
      </c>
      <c r="G62" s="250">
        <f t="shared" si="23"/>
        <v>0</v>
      </c>
      <c r="H62" s="48">
        <v>0</v>
      </c>
      <c r="I62" s="64">
        <f t="shared" si="24"/>
        <v>0</v>
      </c>
      <c r="J62" s="48">
        <v>0</v>
      </c>
      <c r="K62" s="467">
        <f t="shared" si="25"/>
        <v>0</v>
      </c>
      <c r="L62" s="48">
        <v>0</v>
      </c>
      <c r="M62" s="75">
        <f t="shared" si="26"/>
        <v>0</v>
      </c>
      <c r="N62" s="48">
        <v>0</v>
      </c>
      <c r="O62" s="289">
        <f t="shared" si="18"/>
        <v>0</v>
      </c>
      <c r="P62" s="48">
        <v>0</v>
      </c>
      <c r="Q62" s="252">
        <f t="shared" si="19"/>
        <v>0</v>
      </c>
      <c r="R62" s="142">
        <f t="shared" si="20"/>
        <v>0</v>
      </c>
      <c r="S62" s="143">
        <f t="shared" si="21"/>
        <v>0</v>
      </c>
      <c r="T62" s="34"/>
    </row>
    <row r="63" spans="1:20" s="35" customFormat="1" ht="12" customHeight="1" x14ac:dyDescent="0.2">
      <c r="A63" s="675"/>
      <c r="B63" s="29"/>
      <c r="C63" s="165"/>
      <c r="D63" s="229"/>
      <c r="E63" s="345">
        <f t="shared" si="22"/>
        <v>0</v>
      </c>
      <c r="F63" s="48">
        <v>0</v>
      </c>
      <c r="G63" s="250">
        <f t="shared" si="23"/>
        <v>0</v>
      </c>
      <c r="H63" s="48">
        <v>0</v>
      </c>
      <c r="I63" s="64">
        <f t="shared" si="24"/>
        <v>0</v>
      </c>
      <c r="J63" s="48">
        <v>0</v>
      </c>
      <c r="K63" s="467">
        <f t="shared" si="25"/>
        <v>0</v>
      </c>
      <c r="L63" s="48">
        <v>0</v>
      </c>
      <c r="M63" s="75">
        <f t="shared" si="26"/>
        <v>0</v>
      </c>
      <c r="N63" s="48">
        <v>0</v>
      </c>
      <c r="O63" s="289">
        <f t="shared" si="18"/>
        <v>0</v>
      </c>
      <c r="P63" s="48">
        <v>0</v>
      </c>
      <c r="Q63" s="252">
        <f t="shared" si="19"/>
        <v>0</v>
      </c>
      <c r="R63" s="142">
        <f t="shared" si="20"/>
        <v>0</v>
      </c>
      <c r="S63" s="143">
        <f t="shared" si="21"/>
        <v>0</v>
      </c>
      <c r="T63" s="34"/>
    </row>
    <row r="64" spans="1:20" s="35" customFormat="1" ht="12" customHeight="1" x14ac:dyDescent="0.2">
      <c r="A64" s="675"/>
      <c r="B64" s="29"/>
      <c r="C64" s="165"/>
      <c r="D64" s="229"/>
      <c r="E64" s="345">
        <f t="shared" si="22"/>
        <v>0</v>
      </c>
      <c r="F64" s="48">
        <v>0</v>
      </c>
      <c r="G64" s="250">
        <f t="shared" si="23"/>
        <v>0</v>
      </c>
      <c r="H64" s="48">
        <v>0</v>
      </c>
      <c r="I64" s="64">
        <f t="shared" si="24"/>
        <v>0</v>
      </c>
      <c r="J64" s="48">
        <v>0</v>
      </c>
      <c r="K64" s="467">
        <f t="shared" si="25"/>
        <v>0</v>
      </c>
      <c r="L64" s="48">
        <v>0</v>
      </c>
      <c r="M64" s="75">
        <f t="shared" si="26"/>
        <v>0</v>
      </c>
      <c r="N64" s="48">
        <v>0</v>
      </c>
      <c r="O64" s="289">
        <f t="shared" si="18"/>
        <v>0</v>
      </c>
      <c r="P64" s="48">
        <v>0</v>
      </c>
      <c r="Q64" s="252">
        <f t="shared" si="19"/>
        <v>0</v>
      </c>
      <c r="R64" s="142">
        <f t="shared" si="20"/>
        <v>0</v>
      </c>
      <c r="S64" s="143">
        <f t="shared" si="21"/>
        <v>0</v>
      </c>
      <c r="T64" s="34"/>
    </row>
    <row r="65" spans="1:30" s="35" customFormat="1" ht="12" customHeight="1" x14ac:dyDescent="0.2">
      <c r="A65" s="675"/>
      <c r="B65" s="29"/>
      <c r="C65" s="165"/>
      <c r="D65" s="229"/>
      <c r="E65" s="345">
        <f t="shared" si="22"/>
        <v>0</v>
      </c>
      <c r="F65" s="48">
        <v>0</v>
      </c>
      <c r="G65" s="250">
        <f t="shared" si="23"/>
        <v>0</v>
      </c>
      <c r="H65" s="48">
        <v>0</v>
      </c>
      <c r="I65" s="64">
        <f t="shared" si="24"/>
        <v>0</v>
      </c>
      <c r="J65" s="48">
        <v>0</v>
      </c>
      <c r="K65" s="467">
        <f t="shared" si="25"/>
        <v>0</v>
      </c>
      <c r="L65" s="48">
        <v>0</v>
      </c>
      <c r="M65" s="75">
        <f t="shared" si="26"/>
        <v>0</v>
      </c>
      <c r="N65" s="48">
        <v>0</v>
      </c>
      <c r="O65" s="289">
        <f t="shared" si="18"/>
        <v>0</v>
      </c>
      <c r="P65" s="48">
        <v>0</v>
      </c>
      <c r="Q65" s="252">
        <f t="shared" si="19"/>
        <v>0</v>
      </c>
      <c r="R65" s="142">
        <f t="shared" si="20"/>
        <v>0</v>
      </c>
      <c r="S65" s="143">
        <f t="shared" si="21"/>
        <v>0</v>
      </c>
      <c r="T65" s="34"/>
    </row>
    <row r="66" spans="1:30" s="35" customFormat="1" ht="12" customHeight="1" thickBot="1" x14ac:dyDescent="0.25">
      <c r="A66" s="676"/>
      <c r="B66" s="30"/>
      <c r="C66" s="166"/>
      <c r="D66" s="230"/>
      <c r="E66" s="346"/>
      <c r="F66" s="48">
        <v>0</v>
      </c>
      <c r="G66" s="250">
        <f t="shared" si="23"/>
        <v>0</v>
      </c>
      <c r="H66" s="48">
        <v>0</v>
      </c>
      <c r="I66" s="64">
        <f t="shared" si="24"/>
        <v>0</v>
      </c>
      <c r="J66" s="48">
        <v>0</v>
      </c>
      <c r="K66" s="467">
        <f t="shared" si="25"/>
        <v>0</v>
      </c>
      <c r="L66" s="48">
        <v>0</v>
      </c>
      <c r="M66" s="75">
        <f t="shared" si="26"/>
        <v>0</v>
      </c>
      <c r="N66" s="48">
        <v>0</v>
      </c>
      <c r="O66" s="289">
        <f t="shared" si="18"/>
        <v>0</v>
      </c>
      <c r="P66" s="48">
        <v>0</v>
      </c>
      <c r="Q66" s="252">
        <f t="shared" si="19"/>
        <v>0</v>
      </c>
      <c r="R66" s="142">
        <f t="shared" si="20"/>
        <v>0</v>
      </c>
      <c r="S66" s="143">
        <f t="shared" si="21"/>
        <v>0</v>
      </c>
      <c r="T66" s="34"/>
    </row>
    <row r="67" spans="1:30" s="111" customFormat="1" ht="18.75" customHeight="1" thickBot="1" x14ac:dyDescent="0.25">
      <c r="A67" s="36"/>
      <c r="B67" s="253" t="s">
        <v>213</v>
      </c>
      <c r="C67" s="254"/>
      <c r="D67" s="254"/>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30" s="239" customFormat="1" ht="18.75" customHeight="1" thickTop="1" thickBot="1" x14ac:dyDescent="0.25">
      <c r="A68" s="36"/>
      <c r="B68" s="253"/>
      <c r="C68" s="254"/>
      <c r="D68" s="254"/>
      <c r="E68" s="254"/>
      <c r="F68" s="117"/>
      <c r="G68" s="255"/>
      <c r="H68" s="117"/>
      <c r="I68" s="255"/>
      <c r="J68" s="117"/>
      <c r="K68" s="255"/>
      <c r="L68" s="117"/>
      <c r="M68" s="255"/>
      <c r="N68" s="117"/>
      <c r="O68" s="255"/>
      <c r="P68" s="117"/>
      <c r="Q68" s="255"/>
      <c r="R68" s="117"/>
      <c r="S68" s="255"/>
      <c r="T68" s="238"/>
    </row>
    <row r="69" spans="1:30" s="111" customFormat="1" ht="18.75" customHeight="1" thickTop="1" thickBot="1" x14ac:dyDescent="0.25">
      <c r="A69" s="36"/>
      <c r="B69" s="235" t="s">
        <v>214</v>
      </c>
      <c r="C69" s="236"/>
      <c r="D69" s="236"/>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30" s="36" customFormat="1" ht="13.5" thickTop="1" x14ac:dyDescent="0.2">
      <c r="A70" s="5"/>
      <c r="C70" s="32"/>
      <c r="D70" s="32"/>
      <c r="E70" s="5"/>
      <c r="F70" s="5"/>
      <c r="G70" s="5"/>
      <c r="H70" s="5"/>
      <c r="I70" s="5"/>
      <c r="J70" s="5"/>
      <c r="K70" s="5"/>
      <c r="L70" s="5"/>
      <c r="M70" s="5"/>
      <c r="N70" s="5"/>
      <c r="O70" s="5"/>
      <c r="P70" s="5"/>
      <c r="Q70" s="5"/>
      <c r="R70" s="149"/>
      <c r="S70" s="149"/>
      <c r="T70" s="5"/>
      <c r="U70" s="5"/>
      <c r="V70" s="112"/>
      <c r="W70" s="113"/>
      <c r="X70" s="5"/>
      <c r="Y70" s="5"/>
      <c r="Z70" s="5"/>
      <c r="AA70" s="5"/>
      <c r="AB70" s="5"/>
    </row>
    <row r="71" spans="1:30" s="36" customFormat="1" ht="12.75" x14ac:dyDescent="0.2">
      <c r="A71" s="5"/>
      <c r="C71" s="5"/>
      <c r="D71" s="5"/>
      <c r="E71" s="5"/>
      <c r="F71" s="5"/>
      <c r="G71" s="5"/>
      <c r="H71" s="5"/>
      <c r="I71" s="5"/>
      <c r="J71" s="5"/>
      <c r="K71" s="5"/>
      <c r="L71" s="5"/>
      <c r="M71" s="5"/>
      <c r="N71" s="5"/>
      <c r="O71" s="5"/>
      <c r="P71" s="5"/>
      <c r="Q71" s="5"/>
      <c r="R71" s="149"/>
      <c r="S71" s="149"/>
      <c r="T71" s="5"/>
      <c r="U71" s="5"/>
      <c r="V71" s="112"/>
      <c r="W71" s="113"/>
      <c r="X71" s="5"/>
      <c r="Y71" s="5"/>
      <c r="Z71" s="5"/>
      <c r="AA71" s="5"/>
      <c r="AB71" s="5"/>
      <c r="AC71" s="5"/>
      <c r="AD71" s="5"/>
    </row>
    <row r="72" spans="1:30" s="36" customFormat="1" ht="15.75" x14ac:dyDescent="0.25">
      <c r="B72" s="7" t="s">
        <v>232</v>
      </c>
      <c r="C72" s="5"/>
      <c r="D72" s="5"/>
      <c r="E72" s="5"/>
      <c r="F72" s="5"/>
      <c r="G72" s="5"/>
      <c r="H72" s="5"/>
      <c r="I72" s="5"/>
      <c r="J72" s="5"/>
      <c r="K72" s="5"/>
      <c r="L72" s="5"/>
      <c r="M72" s="5"/>
      <c r="N72" s="3"/>
      <c r="O72" s="3"/>
      <c r="P72" s="5"/>
      <c r="Q72" s="5"/>
      <c r="R72" s="149"/>
      <c r="S72" s="149"/>
      <c r="T72" s="5"/>
      <c r="U72" s="5"/>
      <c r="V72" s="112"/>
      <c r="W72" s="60"/>
    </row>
    <row r="73" spans="1:30" s="36" customFormat="1" x14ac:dyDescent="0.2">
      <c r="B73" s="3" t="s">
        <v>228</v>
      </c>
      <c r="C73" s="5"/>
      <c r="D73" s="5"/>
      <c r="E73" s="5"/>
      <c r="F73" s="5"/>
      <c r="G73" s="5"/>
      <c r="H73" s="5"/>
      <c r="I73" s="5"/>
      <c r="J73" s="5"/>
      <c r="K73" s="5"/>
      <c r="L73" s="5"/>
      <c r="M73" s="5"/>
      <c r="N73" s="3"/>
      <c r="O73" s="3"/>
      <c r="P73" s="5"/>
      <c r="Q73" s="5"/>
      <c r="R73" s="149"/>
      <c r="S73" s="149"/>
      <c r="T73" s="5"/>
      <c r="U73" s="5"/>
      <c r="V73" s="112"/>
      <c r="W73" s="60"/>
    </row>
    <row r="74" spans="1:30" s="36" customFormat="1" x14ac:dyDescent="0.2">
      <c r="B74" s="3"/>
      <c r="C74" s="32"/>
      <c r="D74" s="32"/>
      <c r="E74" s="5"/>
      <c r="F74" s="5"/>
      <c r="G74" s="5"/>
      <c r="H74" s="5"/>
      <c r="I74" s="5"/>
      <c r="J74" s="5"/>
      <c r="K74" s="5"/>
      <c r="L74" s="5"/>
      <c r="M74" s="5"/>
      <c r="N74" s="3"/>
      <c r="O74" s="3"/>
      <c r="P74" s="5"/>
      <c r="Q74" s="5"/>
      <c r="R74" s="149"/>
      <c r="S74" s="149"/>
      <c r="T74" s="5"/>
      <c r="U74" s="5"/>
      <c r="V74" s="112"/>
      <c r="W74" s="60"/>
    </row>
    <row r="75" spans="1:30" s="36" customFormat="1" x14ac:dyDescent="0.2">
      <c r="B75" s="3" t="s">
        <v>229</v>
      </c>
      <c r="C75" s="5"/>
      <c r="D75" s="5"/>
      <c r="E75" s="5"/>
      <c r="F75" s="5"/>
      <c r="G75" s="5"/>
      <c r="H75" s="5"/>
      <c r="I75" s="5"/>
      <c r="J75" s="5"/>
      <c r="K75" s="5"/>
      <c r="L75" s="5"/>
      <c r="M75" s="5"/>
      <c r="N75" s="3"/>
      <c r="O75" s="3"/>
      <c r="P75" s="5"/>
      <c r="Q75" s="5"/>
      <c r="R75" s="149"/>
      <c r="S75" s="149"/>
      <c r="T75" s="5"/>
      <c r="U75" s="5"/>
      <c r="V75" s="112"/>
      <c r="W75" s="60"/>
    </row>
    <row r="76" spans="1:30" s="114" customFormat="1" ht="15.75" x14ac:dyDescent="0.25">
      <c r="B76" s="7" t="s">
        <v>230</v>
      </c>
      <c r="C76" s="5"/>
      <c r="D76" s="5"/>
      <c r="E76" s="5"/>
      <c r="F76" s="5"/>
      <c r="G76" s="5"/>
      <c r="H76" s="5"/>
      <c r="I76" s="5"/>
      <c r="J76" s="5"/>
      <c r="K76" s="5"/>
      <c r="L76" s="5"/>
      <c r="M76" s="5"/>
      <c r="N76" s="3"/>
      <c r="O76" s="3"/>
      <c r="P76" s="5"/>
      <c r="Q76" s="5"/>
      <c r="R76" s="149"/>
      <c r="S76" s="149"/>
      <c r="T76" s="5"/>
      <c r="U76" s="5"/>
      <c r="V76" s="112"/>
      <c r="W76" s="115"/>
    </row>
    <row r="77" spans="1:30" ht="15.75" x14ac:dyDescent="0.25">
      <c r="B77" s="5"/>
      <c r="N77" s="9"/>
      <c r="O77" s="9"/>
      <c r="V77" s="116"/>
    </row>
    <row r="78" spans="1:30" x14ac:dyDescent="0.25">
      <c r="V78" s="116"/>
    </row>
    <row r="79" spans="1:30" x14ac:dyDescent="0.25">
      <c r="V79" s="116"/>
    </row>
    <row r="80" spans="1:30" x14ac:dyDescent="0.25">
      <c r="V80" s="116"/>
    </row>
    <row r="81" spans="22:22" x14ac:dyDescent="0.25">
      <c r="V81" s="116"/>
    </row>
    <row r="82" spans="22:22" x14ac:dyDescent="0.25">
      <c r="V82" s="116"/>
    </row>
    <row r="83" spans="22:22" x14ac:dyDescent="0.25">
      <c r="V83" s="116"/>
    </row>
    <row r="84" spans="22:22" x14ac:dyDescent="0.25">
      <c r="V84" s="116"/>
    </row>
    <row r="85" spans="22:22" x14ac:dyDescent="0.25">
      <c r="V85" s="116"/>
    </row>
  </sheetData>
  <sheetProtection sheet="1" selectLockedCells="1"/>
  <protectedRanges>
    <protectedRange sqref="B36:E36 C26:D26 B15:D25 B27:D35 E15:E35 B42:E66 B12:E14" name="Positions"/>
    <protectedRange sqref="F12:F36 H12:H36 J12:J36 L12:L36 N12:N36 P12:P36 F42:F66 H42:H66 J42:J66 L42:L66 N42:N66 P42:P66" name="TANF"/>
    <protectedRange sqref="B26" name="Positions_1"/>
  </protectedRanges>
  <mergeCells count="21">
    <mergeCell ref="A1:S1"/>
    <mergeCell ref="A2:S2"/>
    <mergeCell ref="Q4:S4"/>
    <mergeCell ref="B6:S6"/>
    <mergeCell ref="F8:G8"/>
    <mergeCell ref="H8:I8"/>
    <mergeCell ref="J8:K8"/>
    <mergeCell ref="L8:M8"/>
    <mergeCell ref="P8:Q8"/>
    <mergeCell ref="N8:O8"/>
    <mergeCell ref="J4:K4"/>
    <mergeCell ref="R8:S8"/>
    <mergeCell ref="P38:Q38"/>
    <mergeCell ref="R38:S38"/>
    <mergeCell ref="N38:O38"/>
    <mergeCell ref="A40:A66"/>
    <mergeCell ref="A10:A36"/>
    <mergeCell ref="F38:G38"/>
    <mergeCell ref="H38:I38"/>
    <mergeCell ref="J38:K38"/>
    <mergeCell ref="L38:M38"/>
  </mergeCells>
  <hyperlinks>
    <hyperlink ref="Q4" location="'Agency Budget Summary'!A1" display="Click here to return to Agency Budget Summary Page" xr:uid="{00000000-0004-0000-0900-000000000000}"/>
    <hyperlink ref="Q4:S4" location="'DCF-ODV Budget Summary'!A1" display="Click here to return to DCF-ODV Budget Summary Page" xr:uid="{00000000-0004-0000-0900-000001000000}"/>
    <hyperlink ref="O4" location="'DCF-ODV Budget Summary'!A1" display="Click here to return to DCF-ODV Budget Summary Page" xr:uid="{00000000-0004-0000-0900-000002000000}"/>
  </hyperlinks>
  <pageMargins left="0.2" right="0.2" top="0.25" bottom="0.25" header="0.3" footer="0.3"/>
  <pageSetup scale="58" orientation="landscape"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pageSetUpPr fitToPage="1"/>
  </sheetPr>
  <dimension ref="A1:Z40"/>
  <sheetViews>
    <sheetView zoomScale="80" zoomScaleNormal="80" workbookViewId="0">
      <pane xSplit="2" ySplit="5" topLeftCell="C6" activePane="bottomRight" state="frozen"/>
      <selection activeCell="B59" sqref="B58:B59"/>
      <selection pane="topRight" activeCell="B59" sqref="B58:B59"/>
      <selection pane="bottomLeft" activeCell="B59" sqref="B58:B59"/>
      <selection pane="bottomRight" activeCell="A2" sqref="A2:O2"/>
    </sheetView>
  </sheetViews>
  <sheetFormatPr defaultColWidth="9.28515625" defaultRowHeight="12.75" x14ac:dyDescent="0.2"/>
  <cols>
    <col min="1" max="1" width="24.7109375" style="260" customWidth="1"/>
    <col min="2" max="2" width="14.7109375" style="260" customWidth="1"/>
    <col min="3" max="6" width="20.28515625" style="260" customWidth="1"/>
    <col min="7" max="9" width="14.7109375" style="260" customWidth="1"/>
    <col min="10" max="10" width="20.28515625" style="260" customWidth="1"/>
    <col min="11" max="14" width="13.7109375" style="260" customWidth="1"/>
    <col min="15" max="15" width="16.28515625" style="260" customWidth="1"/>
    <col min="16" max="16" width="13" style="260" customWidth="1"/>
    <col min="17" max="16384" width="9.28515625" style="260"/>
  </cols>
  <sheetData>
    <row r="1" spans="1:26" ht="27" thickBot="1" x14ac:dyDescent="0.45">
      <c r="A1" s="700" t="s">
        <v>0</v>
      </c>
      <c r="B1" s="700"/>
      <c r="C1" s="700"/>
      <c r="D1" s="700"/>
      <c r="E1" s="700"/>
      <c r="F1" s="700"/>
      <c r="G1" s="700"/>
      <c r="H1" s="700"/>
      <c r="I1" s="700"/>
      <c r="J1" s="700"/>
      <c r="K1" s="700"/>
      <c r="L1" s="700"/>
      <c r="M1" s="700"/>
      <c r="N1" s="700"/>
      <c r="O1" s="700"/>
    </row>
    <row r="2" spans="1:26" ht="30.75" customHeight="1" x14ac:dyDescent="0.4">
      <c r="A2" s="701">
        <f>'Cost Allocation Instructions'!D4</f>
        <v>0</v>
      </c>
      <c r="B2" s="702"/>
      <c r="C2" s="702"/>
      <c r="D2" s="702"/>
      <c r="E2" s="702"/>
      <c r="F2" s="702"/>
      <c r="G2" s="702"/>
      <c r="H2" s="702"/>
      <c r="I2" s="702"/>
      <c r="J2" s="702"/>
      <c r="K2" s="702"/>
      <c r="L2" s="702"/>
      <c r="M2" s="702"/>
      <c r="N2" s="702"/>
      <c r="O2" s="703"/>
      <c r="P2" s="628" t="s">
        <v>108</v>
      </c>
      <c r="Q2" s="628"/>
      <c r="R2" s="628"/>
    </row>
    <row r="3" spans="1:26" s="35" customFormat="1" ht="36" customHeight="1" x14ac:dyDescent="0.2">
      <c r="A3" s="723" t="s">
        <v>231</v>
      </c>
      <c r="B3" s="724"/>
      <c r="C3" s="724"/>
      <c r="D3" s="724"/>
      <c r="E3" s="724"/>
      <c r="F3" s="724"/>
      <c r="G3" s="724"/>
      <c r="H3" s="724"/>
      <c r="I3" s="724"/>
      <c r="J3" s="724"/>
      <c r="K3" s="724"/>
      <c r="L3" s="724"/>
      <c r="M3" s="724"/>
      <c r="N3" s="724"/>
      <c r="O3" s="725"/>
      <c r="P3" s="33"/>
      <c r="Q3" s="33"/>
      <c r="R3" s="33"/>
      <c r="S3" s="56"/>
      <c r="T3" s="61"/>
      <c r="U3" s="33"/>
      <c r="V3" s="33"/>
      <c r="W3" s="33"/>
      <c r="X3" s="33"/>
      <c r="Y3" s="33"/>
      <c r="Z3" s="34"/>
    </row>
    <row r="4" spans="1:26" ht="35.1" customHeight="1" x14ac:dyDescent="0.2">
      <c r="A4" s="718" t="s">
        <v>218</v>
      </c>
      <c r="B4" s="719"/>
      <c r="C4" s="591" t="s">
        <v>219</v>
      </c>
      <c r="D4" s="591" t="s">
        <v>220</v>
      </c>
      <c r="E4" s="591" t="s">
        <v>221</v>
      </c>
      <c r="F4" s="591" t="s">
        <v>172</v>
      </c>
      <c r="G4" s="720" t="s">
        <v>222</v>
      </c>
      <c r="H4" s="721"/>
      <c r="I4" s="722"/>
      <c r="J4" s="591" t="s">
        <v>223</v>
      </c>
      <c r="K4" s="591"/>
      <c r="L4" s="591"/>
      <c r="M4" s="591"/>
      <c r="N4" s="591"/>
      <c r="O4" s="592"/>
      <c r="P4" s="261"/>
    </row>
    <row r="5" spans="1:26" s="263" customFormat="1" ht="38.25" customHeight="1" x14ac:dyDescent="0.2">
      <c r="A5" s="593" t="s">
        <v>138</v>
      </c>
      <c r="B5" s="593" t="s">
        <v>224</v>
      </c>
      <c r="C5" s="594" t="s">
        <v>27</v>
      </c>
      <c r="D5" s="594" t="s">
        <v>27</v>
      </c>
      <c r="E5" s="594" t="s">
        <v>27</v>
      </c>
      <c r="F5" s="594" t="s">
        <v>27</v>
      </c>
      <c r="G5" s="594" t="s">
        <v>27</v>
      </c>
      <c r="H5" s="594" t="s">
        <v>27</v>
      </c>
      <c r="I5" s="594" t="s">
        <v>27</v>
      </c>
      <c r="J5" s="594" t="s">
        <v>27</v>
      </c>
      <c r="K5" s="594" t="s">
        <v>27</v>
      </c>
      <c r="L5" s="594" t="s">
        <v>27</v>
      </c>
      <c r="M5" s="594" t="s">
        <v>27</v>
      </c>
      <c r="N5" s="594" t="s">
        <v>27</v>
      </c>
      <c r="O5" s="595" t="s">
        <v>408</v>
      </c>
      <c r="P5" s="262"/>
    </row>
    <row r="6" spans="1:26" x14ac:dyDescent="0.2">
      <c r="A6" s="266" t="s">
        <v>29</v>
      </c>
      <c r="B6" s="349">
        <v>16000</v>
      </c>
      <c r="C6" s="348">
        <f>55000*7.65%</f>
        <v>4207.5</v>
      </c>
      <c r="D6" s="264">
        <f>55000*7%</f>
        <v>3850.0000000000005</v>
      </c>
      <c r="E6" s="264">
        <v>4000</v>
      </c>
      <c r="F6" s="264">
        <v>1000</v>
      </c>
      <c r="G6" s="709">
        <v>1000</v>
      </c>
      <c r="H6" s="710"/>
      <c r="I6" s="711"/>
      <c r="J6" s="264">
        <v>1942.5</v>
      </c>
      <c r="K6" s="264"/>
      <c r="L6" s="264"/>
      <c r="M6" s="264"/>
      <c r="N6" s="264"/>
      <c r="O6" s="596">
        <f>SUM(C6:N6)</f>
        <v>16000</v>
      </c>
      <c r="P6" s="261"/>
    </row>
    <row r="7" spans="1:26" x14ac:dyDescent="0.2">
      <c r="A7" s="266" t="s">
        <v>30</v>
      </c>
      <c r="B7" s="349">
        <v>16000</v>
      </c>
      <c r="C7" s="348">
        <f>55000*7.65%</f>
        <v>4207.5</v>
      </c>
      <c r="D7" s="264">
        <f>55000*7%</f>
        <v>3850.0000000000005</v>
      </c>
      <c r="E7" s="264">
        <v>4000</v>
      </c>
      <c r="F7" s="264">
        <v>1000</v>
      </c>
      <c r="G7" s="709">
        <v>1000</v>
      </c>
      <c r="H7" s="710"/>
      <c r="I7" s="711"/>
      <c r="J7" s="264">
        <v>1942.5</v>
      </c>
      <c r="K7" s="264"/>
      <c r="L7" s="264"/>
      <c r="M7" s="264"/>
      <c r="N7" s="264"/>
      <c r="O7" s="596">
        <f t="shared" ref="O7:O22" si="0">SUM(C7:N7)</f>
        <v>16000</v>
      </c>
      <c r="P7" s="261"/>
    </row>
    <row r="8" spans="1:26" x14ac:dyDescent="0.2">
      <c r="A8" s="266"/>
      <c r="B8" s="349"/>
      <c r="C8" s="348"/>
      <c r="D8" s="264"/>
      <c r="E8" s="264"/>
      <c r="F8" s="264"/>
      <c r="G8" s="712"/>
      <c r="H8" s="713"/>
      <c r="I8" s="714"/>
      <c r="J8" s="264"/>
      <c r="K8" s="264"/>
      <c r="L8" s="264"/>
      <c r="M8" s="264"/>
      <c r="N8" s="264"/>
      <c r="O8" s="596">
        <f t="shared" si="0"/>
        <v>0</v>
      </c>
      <c r="P8" s="261"/>
    </row>
    <row r="9" spans="1:26" x14ac:dyDescent="0.2">
      <c r="A9" s="29"/>
      <c r="B9" s="349"/>
      <c r="C9" s="348"/>
      <c r="D9" s="264"/>
      <c r="E9" s="264"/>
      <c r="F9" s="264"/>
      <c r="G9" s="709"/>
      <c r="H9" s="710"/>
      <c r="I9" s="711"/>
      <c r="J9" s="264"/>
      <c r="K9" s="264"/>
      <c r="L9" s="264"/>
      <c r="M9" s="264"/>
      <c r="N9" s="264"/>
      <c r="O9" s="596">
        <f t="shared" si="0"/>
        <v>0</v>
      </c>
      <c r="P9" s="265">
        <f t="shared" ref="P9:P22" si="1">B9-O9</f>
        <v>0</v>
      </c>
    </row>
    <row r="10" spans="1:26" x14ac:dyDescent="0.2">
      <c r="A10" s="29"/>
      <c r="B10" s="349"/>
      <c r="C10" s="348"/>
      <c r="D10" s="264"/>
      <c r="E10" s="264"/>
      <c r="F10" s="264"/>
      <c r="G10" s="709"/>
      <c r="H10" s="710"/>
      <c r="I10" s="711"/>
      <c r="J10" s="264"/>
      <c r="K10" s="264"/>
      <c r="L10" s="264"/>
      <c r="M10" s="264"/>
      <c r="N10" s="264"/>
      <c r="O10" s="596">
        <f t="shared" si="0"/>
        <v>0</v>
      </c>
      <c r="P10" s="265">
        <f t="shared" si="1"/>
        <v>0</v>
      </c>
    </row>
    <row r="11" spans="1:26" x14ac:dyDescent="0.2">
      <c r="A11" s="29"/>
      <c r="B11" s="349"/>
      <c r="C11" s="348"/>
      <c r="D11" s="264"/>
      <c r="E11" s="264"/>
      <c r="F11" s="264"/>
      <c r="G11" s="709"/>
      <c r="H11" s="710"/>
      <c r="I11" s="711"/>
      <c r="J11" s="264"/>
      <c r="K11" s="264"/>
      <c r="L11" s="264"/>
      <c r="M11" s="264"/>
      <c r="N11" s="264"/>
      <c r="O11" s="596">
        <f t="shared" si="0"/>
        <v>0</v>
      </c>
      <c r="P11" s="265">
        <f t="shared" si="1"/>
        <v>0</v>
      </c>
    </row>
    <row r="12" spans="1:26" x14ac:dyDescent="0.2">
      <c r="A12" s="29"/>
      <c r="B12" s="349"/>
      <c r="C12" s="348"/>
      <c r="D12" s="264"/>
      <c r="E12" s="264"/>
      <c r="F12" s="264"/>
      <c r="G12" s="709"/>
      <c r="H12" s="710"/>
      <c r="I12" s="711"/>
      <c r="J12" s="264"/>
      <c r="K12" s="264"/>
      <c r="L12" s="264"/>
      <c r="M12" s="264"/>
      <c r="N12" s="264"/>
      <c r="O12" s="596">
        <f t="shared" si="0"/>
        <v>0</v>
      </c>
      <c r="P12" s="265">
        <f t="shared" si="1"/>
        <v>0</v>
      </c>
    </row>
    <row r="13" spans="1:26" x14ac:dyDescent="0.2">
      <c r="A13" s="29"/>
      <c r="B13" s="349"/>
      <c r="C13" s="348"/>
      <c r="D13" s="264"/>
      <c r="E13" s="264"/>
      <c r="F13" s="264"/>
      <c r="G13" s="709"/>
      <c r="H13" s="710"/>
      <c r="I13" s="711"/>
      <c r="J13" s="264"/>
      <c r="K13" s="264"/>
      <c r="L13" s="264"/>
      <c r="M13" s="264"/>
      <c r="N13" s="264"/>
      <c r="O13" s="596">
        <f t="shared" si="0"/>
        <v>0</v>
      </c>
      <c r="P13" s="265">
        <f t="shared" si="1"/>
        <v>0</v>
      </c>
    </row>
    <row r="14" spans="1:26" x14ac:dyDescent="0.2">
      <c r="A14" s="29"/>
      <c r="B14" s="349"/>
      <c r="C14" s="348"/>
      <c r="D14" s="264"/>
      <c r="E14" s="264"/>
      <c r="F14" s="264"/>
      <c r="G14" s="709"/>
      <c r="H14" s="710"/>
      <c r="I14" s="711"/>
      <c r="J14" s="264"/>
      <c r="K14" s="264"/>
      <c r="L14" s="264"/>
      <c r="M14" s="264"/>
      <c r="N14" s="264"/>
      <c r="O14" s="596">
        <f t="shared" si="0"/>
        <v>0</v>
      </c>
      <c r="P14" s="265">
        <f t="shared" si="1"/>
        <v>0</v>
      </c>
    </row>
    <row r="15" spans="1:26" x14ac:dyDescent="0.2">
      <c r="A15" s="29"/>
      <c r="B15" s="349"/>
      <c r="C15" s="348"/>
      <c r="D15" s="264"/>
      <c r="E15" s="264"/>
      <c r="F15" s="264"/>
      <c r="G15" s="709"/>
      <c r="H15" s="710"/>
      <c r="I15" s="711"/>
      <c r="J15" s="264"/>
      <c r="K15" s="264"/>
      <c r="L15" s="264"/>
      <c r="M15" s="264"/>
      <c r="N15" s="264"/>
      <c r="O15" s="596">
        <f t="shared" si="0"/>
        <v>0</v>
      </c>
      <c r="P15" s="265">
        <f t="shared" si="1"/>
        <v>0</v>
      </c>
    </row>
    <row r="16" spans="1:26" x14ac:dyDescent="0.2">
      <c r="A16" s="29"/>
      <c r="B16" s="349"/>
      <c r="C16" s="348"/>
      <c r="D16" s="264"/>
      <c r="E16" s="264"/>
      <c r="F16" s="264"/>
      <c r="G16" s="709"/>
      <c r="H16" s="710"/>
      <c r="I16" s="711"/>
      <c r="J16" s="264"/>
      <c r="K16" s="264"/>
      <c r="L16" s="264"/>
      <c r="M16" s="264"/>
      <c r="N16" s="264"/>
      <c r="O16" s="596">
        <f t="shared" si="0"/>
        <v>0</v>
      </c>
      <c r="P16" s="265">
        <f t="shared" si="1"/>
        <v>0</v>
      </c>
    </row>
    <row r="17" spans="1:16" x14ac:dyDescent="0.2">
      <c r="A17" s="29"/>
      <c r="B17" s="349"/>
      <c r="C17" s="348"/>
      <c r="D17" s="264"/>
      <c r="E17" s="264"/>
      <c r="F17" s="264"/>
      <c r="G17" s="715"/>
      <c r="H17" s="716"/>
      <c r="I17" s="717"/>
      <c r="J17" s="264"/>
      <c r="K17" s="264"/>
      <c r="L17" s="264"/>
      <c r="M17" s="264"/>
      <c r="N17" s="264"/>
      <c r="O17" s="596">
        <f t="shared" si="0"/>
        <v>0</v>
      </c>
      <c r="P17" s="265">
        <f t="shared" si="1"/>
        <v>0</v>
      </c>
    </row>
    <row r="18" spans="1:16" x14ac:dyDescent="0.2">
      <c r="A18" s="29"/>
      <c r="B18" s="349"/>
      <c r="C18" s="348"/>
      <c r="D18" s="264"/>
      <c r="E18" s="264"/>
      <c r="F18" s="264"/>
      <c r="G18" s="715"/>
      <c r="H18" s="716"/>
      <c r="I18" s="717"/>
      <c r="J18" s="264"/>
      <c r="K18" s="264"/>
      <c r="L18" s="264"/>
      <c r="M18" s="264"/>
      <c r="N18" s="264"/>
      <c r="O18" s="596">
        <f t="shared" si="0"/>
        <v>0</v>
      </c>
      <c r="P18" s="265">
        <f t="shared" si="1"/>
        <v>0</v>
      </c>
    </row>
    <row r="19" spans="1:16" x14ac:dyDescent="0.2">
      <c r="A19" s="29"/>
      <c r="B19" s="349"/>
      <c r="C19" s="348"/>
      <c r="D19" s="264"/>
      <c r="E19" s="264"/>
      <c r="F19" s="264"/>
      <c r="G19" s="709"/>
      <c r="H19" s="710"/>
      <c r="I19" s="711"/>
      <c r="J19" s="264"/>
      <c r="K19" s="264"/>
      <c r="L19" s="264"/>
      <c r="M19" s="264"/>
      <c r="N19" s="264"/>
      <c r="O19" s="596">
        <f t="shared" si="0"/>
        <v>0</v>
      </c>
      <c r="P19" s="265">
        <f t="shared" si="1"/>
        <v>0</v>
      </c>
    </row>
    <row r="20" spans="1:16" x14ac:dyDescent="0.2">
      <c r="A20" s="266"/>
      <c r="B20" s="349"/>
      <c r="C20" s="348"/>
      <c r="D20" s="264"/>
      <c r="E20" s="264"/>
      <c r="F20" s="264"/>
      <c r="G20" s="709"/>
      <c r="H20" s="710"/>
      <c r="I20" s="711"/>
      <c r="J20" s="264"/>
      <c r="K20" s="264"/>
      <c r="L20" s="264"/>
      <c r="M20" s="264"/>
      <c r="N20" s="264"/>
      <c r="O20" s="596">
        <f t="shared" si="0"/>
        <v>0</v>
      </c>
      <c r="P20" s="265">
        <f t="shared" si="1"/>
        <v>0</v>
      </c>
    </row>
    <row r="21" spans="1:16" x14ac:dyDescent="0.2">
      <c r="A21" s="266"/>
      <c r="B21" s="349"/>
      <c r="C21" s="348"/>
      <c r="D21" s="264"/>
      <c r="E21" s="264"/>
      <c r="F21" s="264"/>
      <c r="G21" s="709"/>
      <c r="H21" s="710"/>
      <c r="I21" s="711"/>
      <c r="J21" s="264"/>
      <c r="K21" s="264"/>
      <c r="L21" s="264"/>
      <c r="M21" s="264"/>
      <c r="N21" s="264"/>
      <c r="O21" s="596">
        <f t="shared" si="0"/>
        <v>0</v>
      </c>
      <c r="P21" s="265">
        <f t="shared" si="1"/>
        <v>0</v>
      </c>
    </row>
    <row r="22" spans="1:16" x14ac:dyDescent="0.2">
      <c r="A22" s="266"/>
      <c r="B22" s="349"/>
      <c r="C22" s="348"/>
      <c r="D22" s="264"/>
      <c r="E22" s="264"/>
      <c r="F22" s="264"/>
      <c r="G22" s="709"/>
      <c r="H22" s="710"/>
      <c r="I22" s="711"/>
      <c r="J22" s="264"/>
      <c r="K22" s="264"/>
      <c r="L22" s="264"/>
      <c r="M22" s="264"/>
      <c r="N22" s="264"/>
      <c r="O22" s="596">
        <f t="shared" si="0"/>
        <v>0</v>
      </c>
      <c r="P22" s="265">
        <f t="shared" si="1"/>
        <v>0</v>
      </c>
    </row>
    <row r="23" spans="1:16" ht="18.75" customHeight="1" x14ac:dyDescent="0.2">
      <c r="A23" s="598" t="s">
        <v>31</v>
      </c>
      <c r="B23" s="599">
        <f t="shared" ref="B23:G23" si="2">SUM(B6:B22)</f>
        <v>32000</v>
      </c>
      <c r="C23" s="600">
        <f t="shared" si="2"/>
        <v>8415</v>
      </c>
      <c r="D23" s="597">
        <f t="shared" si="2"/>
        <v>7700.0000000000009</v>
      </c>
      <c r="E23" s="597">
        <f t="shared" si="2"/>
        <v>8000</v>
      </c>
      <c r="F23" s="597">
        <f t="shared" si="2"/>
        <v>2000</v>
      </c>
      <c r="G23" s="706">
        <f t="shared" si="2"/>
        <v>2000</v>
      </c>
      <c r="H23" s="707"/>
      <c r="I23" s="708"/>
      <c r="J23" s="597">
        <f t="shared" ref="J23:O23" si="3">SUM(J6:J22)</f>
        <v>3885</v>
      </c>
      <c r="K23" s="597">
        <f t="shared" si="3"/>
        <v>0</v>
      </c>
      <c r="L23" s="597">
        <f t="shared" si="3"/>
        <v>0</v>
      </c>
      <c r="M23" s="597">
        <f t="shared" si="3"/>
        <v>0</v>
      </c>
      <c r="N23" s="597">
        <f t="shared" si="3"/>
        <v>0</v>
      </c>
      <c r="O23" s="597">
        <f t="shared" si="3"/>
        <v>32000</v>
      </c>
      <c r="P23" s="261"/>
    </row>
    <row r="24" spans="1:16" ht="45" customHeight="1" x14ac:dyDescent="0.2">
      <c r="A24" s="718" t="s">
        <v>225</v>
      </c>
      <c r="B24" s="719"/>
      <c r="C24" s="591" t="s">
        <v>219</v>
      </c>
      <c r="D24" s="591" t="s">
        <v>220</v>
      </c>
      <c r="E24" s="591" t="s">
        <v>221</v>
      </c>
      <c r="F24" s="591" t="s">
        <v>172</v>
      </c>
      <c r="G24" s="720" t="s">
        <v>222</v>
      </c>
      <c r="H24" s="721"/>
      <c r="I24" s="722"/>
      <c r="J24" s="591" t="s">
        <v>223</v>
      </c>
      <c r="K24" s="591"/>
      <c r="L24" s="591"/>
      <c r="M24" s="591"/>
      <c r="N24" s="591"/>
      <c r="O24" s="592"/>
      <c r="P24" s="261"/>
    </row>
    <row r="25" spans="1:16" s="263" customFormat="1" ht="38.25" customHeight="1" x14ac:dyDescent="0.2">
      <c r="A25" s="593" t="s">
        <v>138</v>
      </c>
      <c r="B25" s="593" t="s">
        <v>224</v>
      </c>
      <c r="C25" s="594" t="s">
        <v>27</v>
      </c>
      <c r="D25" s="594" t="s">
        <v>27</v>
      </c>
      <c r="E25" s="594" t="s">
        <v>27</v>
      </c>
      <c r="F25" s="594" t="s">
        <v>27</v>
      </c>
      <c r="G25" s="594" t="s">
        <v>27</v>
      </c>
      <c r="H25" s="594" t="s">
        <v>27</v>
      </c>
      <c r="I25" s="594" t="s">
        <v>27</v>
      </c>
      <c r="J25" s="594" t="s">
        <v>27</v>
      </c>
      <c r="K25" s="594" t="s">
        <v>27</v>
      </c>
      <c r="L25" s="594" t="s">
        <v>27</v>
      </c>
      <c r="M25" s="594" t="s">
        <v>27</v>
      </c>
      <c r="N25" s="594" t="s">
        <v>27</v>
      </c>
      <c r="O25" s="595" t="s">
        <v>408</v>
      </c>
      <c r="P25" s="262"/>
    </row>
    <row r="26" spans="1:16" x14ac:dyDescent="0.2">
      <c r="A26" s="266"/>
      <c r="B26" s="349"/>
      <c r="C26" s="348"/>
      <c r="D26" s="264"/>
      <c r="E26" s="264"/>
      <c r="F26" s="264"/>
      <c r="G26" s="715"/>
      <c r="H26" s="716"/>
      <c r="I26" s="717"/>
      <c r="J26" s="264"/>
      <c r="K26" s="264"/>
      <c r="L26" s="264"/>
      <c r="M26" s="264"/>
      <c r="N26" s="264"/>
      <c r="O26" s="596">
        <f t="shared" ref="O26:O37" si="4">SUM(C26:N26)</f>
        <v>0</v>
      </c>
      <c r="P26" s="261"/>
    </row>
    <row r="27" spans="1:16" x14ac:dyDescent="0.2">
      <c r="A27" s="29"/>
      <c r="B27" s="349"/>
      <c r="C27" s="348"/>
      <c r="D27" s="264"/>
      <c r="E27" s="264"/>
      <c r="F27" s="264"/>
      <c r="G27" s="709"/>
      <c r="H27" s="710"/>
      <c r="I27" s="711"/>
      <c r="J27" s="264"/>
      <c r="K27" s="264"/>
      <c r="L27" s="264"/>
      <c r="M27" s="264"/>
      <c r="N27" s="264"/>
      <c r="O27" s="596">
        <f t="shared" si="4"/>
        <v>0</v>
      </c>
      <c r="P27" s="265">
        <f>B27-O27</f>
        <v>0</v>
      </c>
    </row>
    <row r="28" spans="1:16" x14ac:dyDescent="0.2">
      <c r="A28" s="29"/>
      <c r="B28" s="349"/>
      <c r="C28" s="348"/>
      <c r="D28" s="264"/>
      <c r="E28" s="264"/>
      <c r="F28" s="264"/>
      <c r="G28" s="715"/>
      <c r="H28" s="716"/>
      <c r="I28" s="717"/>
      <c r="J28" s="264"/>
      <c r="K28" s="264"/>
      <c r="L28" s="264"/>
      <c r="M28" s="264"/>
      <c r="N28" s="264"/>
      <c r="O28" s="596">
        <f t="shared" si="4"/>
        <v>0</v>
      </c>
      <c r="P28" s="265">
        <f t="shared" ref="P28:P37" si="5">B28-O28</f>
        <v>0</v>
      </c>
    </row>
    <row r="29" spans="1:16" x14ac:dyDescent="0.2">
      <c r="A29" s="29"/>
      <c r="B29" s="349"/>
      <c r="C29" s="348"/>
      <c r="D29" s="264"/>
      <c r="E29" s="264"/>
      <c r="F29" s="264"/>
      <c r="G29" s="709"/>
      <c r="H29" s="710"/>
      <c r="I29" s="711"/>
      <c r="J29" s="264"/>
      <c r="K29" s="264"/>
      <c r="L29" s="264"/>
      <c r="M29" s="264"/>
      <c r="N29" s="264"/>
      <c r="O29" s="596">
        <f t="shared" si="4"/>
        <v>0</v>
      </c>
      <c r="P29" s="265">
        <f t="shared" si="5"/>
        <v>0</v>
      </c>
    </row>
    <row r="30" spans="1:16" x14ac:dyDescent="0.2">
      <c r="A30" s="29"/>
      <c r="B30" s="349"/>
      <c r="C30" s="348"/>
      <c r="D30" s="264"/>
      <c r="E30" s="264"/>
      <c r="F30" s="264"/>
      <c r="G30" s="715"/>
      <c r="H30" s="716"/>
      <c r="I30" s="717"/>
      <c r="J30" s="264"/>
      <c r="K30" s="264"/>
      <c r="L30" s="264"/>
      <c r="M30" s="264"/>
      <c r="N30" s="264"/>
      <c r="O30" s="596">
        <f t="shared" si="4"/>
        <v>0</v>
      </c>
      <c r="P30" s="265">
        <f t="shared" si="5"/>
        <v>0</v>
      </c>
    </row>
    <row r="31" spans="1:16" x14ac:dyDescent="0.2">
      <c r="A31" s="29"/>
      <c r="B31" s="349"/>
      <c r="C31" s="348"/>
      <c r="D31" s="264"/>
      <c r="E31" s="264"/>
      <c r="F31" s="264"/>
      <c r="G31" s="715"/>
      <c r="H31" s="716"/>
      <c r="I31" s="717"/>
      <c r="J31" s="264"/>
      <c r="K31" s="264"/>
      <c r="L31" s="264"/>
      <c r="M31" s="264"/>
      <c r="N31" s="264"/>
      <c r="O31" s="596">
        <f t="shared" si="4"/>
        <v>0</v>
      </c>
      <c r="P31" s="265">
        <f t="shared" si="5"/>
        <v>0</v>
      </c>
    </row>
    <row r="32" spans="1:16" x14ac:dyDescent="0.2">
      <c r="A32" s="29"/>
      <c r="B32" s="349"/>
      <c r="C32" s="348"/>
      <c r="D32" s="264"/>
      <c r="E32" s="264"/>
      <c r="F32" s="264"/>
      <c r="G32" s="715"/>
      <c r="H32" s="716"/>
      <c r="I32" s="717"/>
      <c r="J32" s="264"/>
      <c r="K32" s="264"/>
      <c r="L32" s="264"/>
      <c r="M32" s="264"/>
      <c r="N32" s="264"/>
      <c r="O32" s="596">
        <f t="shared" si="4"/>
        <v>0</v>
      </c>
      <c r="P32" s="265">
        <f t="shared" si="5"/>
        <v>0</v>
      </c>
    </row>
    <row r="33" spans="1:16" x14ac:dyDescent="0.2">
      <c r="A33" s="29"/>
      <c r="B33" s="349"/>
      <c r="C33" s="348"/>
      <c r="D33" s="264"/>
      <c r="E33" s="264"/>
      <c r="F33" s="264"/>
      <c r="G33" s="715"/>
      <c r="H33" s="716"/>
      <c r="I33" s="717"/>
      <c r="J33" s="264"/>
      <c r="K33" s="264"/>
      <c r="L33" s="264"/>
      <c r="M33" s="264"/>
      <c r="N33" s="264"/>
      <c r="O33" s="596">
        <f t="shared" si="4"/>
        <v>0</v>
      </c>
      <c r="P33" s="265">
        <f t="shared" si="5"/>
        <v>0</v>
      </c>
    </row>
    <row r="34" spans="1:16" x14ac:dyDescent="0.2">
      <c r="A34" s="266"/>
      <c r="B34" s="349"/>
      <c r="C34" s="348"/>
      <c r="D34" s="264"/>
      <c r="E34" s="264"/>
      <c r="F34" s="264"/>
      <c r="G34" s="715"/>
      <c r="H34" s="716"/>
      <c r="I34" s="717"/>
      <c r="J34" s="264"/>
      <c r="K34" s="264"/>
      <c r="L34" s="264"/>
      <c r="M34" s="264"/>
      <c r="N34" s="264"/>
      <c r="O34" s="596">
        <f t="shared" si="4"/>
        <v>0</v>
      </c>
      <c r="P34" s="265">
        <f t="shared" si="5"/>
        <v>0</v>
      </c>
    </row>
    <row r="35" spans="1:16" x14ac:dyDescent="0.2">
      <c r="A35" s="266"/>
      <c r="B35" s="349"/>
      <c r="C35" s="348"/>
      <c r="D35" s="264"/>
      <c r="E35" s="264"/>
      <c r="F35" s="264"/>
      <c r="G35" s="709"/>
      <c r="H35" s="710"/>
      <c r="I35" s="711"/>
      <c r="J35" s="264"/>
      <c r="K35" s="264"/>
      <c r="L35" s="264"/>
      <c r="M35" s="264"/>
      <c r="N35" s="264"/>
      <c r="O35" s="596">
        <f t="shared" si="4"/>
        <v>0</v>
      </c>
      <c r="P35" s="265">
        <f t="shared" si="5"/>
        <v>0</v>
      </c>
    </row>
    <row r="36" spans="1:16" x14ac:dyDescent="0.2">
      <c r="A36" s="266"/>
      <c r="B36" s="349"/>
      <c r="C36" s="348"/>
      <c r="D36" s="264"/>
      <c r="E36" s="264"/>
      <c r="F36" s="264"/>
      <c r="G36" s="715"/>
      <c r="H36" s="716"/>
      <c r="I36" s="717"/>
      <c r="J36" s="264"/>
      <c r="K36" s="264"/>
      <c r="L36" s="264"/>
      <c r="M36" s="264"/>
      <c r="N36" s="264"/>
      <c r="O36" s="596">
        <f t="shared" si="4"/>
        <v>0</v>
      </c>
      <c r="P36" s="265">
        <f t="shared" si="5"/>
        <v>0</v>
      </c>
    </row>
    <row r="37" spans="1:16" x14ac:dyDescent="0.2">
      <c r="A37" s="266"/>
      <c r="B37" s="349"/>
      <c r="C37" s="348"/>
      <c r="D37" s="264"/>
      <c r="E37" s="264"/>
      <c r="F37" s="264"/>
      <c r="G37" s="715"/>
      <c r="H37" s="716"/>
      <c r="I37" s="717"/>
      <c r="J37" s="264"/>
      <c r="K37" s="264"/>
      <c r="L37" s="264"/>
      <c r="M37" s="264"/>
      <c r="N37" s="264"/>
      <c r="O37" s="596">
        <f t="shared" si="4"/>
        <v>0</v>
      </c>
      <c r="P37" s="265">
        <f t="shared" si="5"/>
        <v>0</v>
      </c>
    </row>
    <row r="38" spans="1:16" ht="18.75" customHeight="1" x14ac:dyDescent="0.2">
      <c r="A38" s="598" t="s">
        <v>32</v>
      </c>
      <c r="B38" s="599">
        <f>SUM(B26:B37)</f>
        <v>0</v>
      </c>
      <c r="C38" s="600">
        <f t="shared" ref="C38:N38" si="6">SUM(C26:C37)</f>
        <v>0</v>
      </c>
      <c r="D38" s="597">
        <f t="shared" si="6"/>
        <v>0</v>
      </c>
      <c r="E38" s="597">
        <f t="shared" si="6"/>
        <v>0</v>
      </c>
      <c r="F38" s="597">
        <f t="shared" si="6"/>
        <v>0</v>
      </c>
      <c r="G38" s="706">
        <f t="shared" si="6"/>
        <v>0</v>
      </c>
      <c r="H38" s="707"/>
      <c r="I38" s="708"/>
      <c r="J38" s="597">
        <f t="shared" si="6"/>
        <v>0</v>
      </c>
      <c r="K38" s="597">
        <f>SUM(K26:K37)</f>
        <v>0</v>
      </c>
      <c r="L38" s="597">
        <f t="shared" si="6"/>
        <v>0</v>
      </c>
      <c r="M38" s="597">
        <f t="shared" si="6"/>
        <v>0</v>
      </c>
      <c r="N38" s="597">
        <f t="shared" si="6"/>
        <v>0</v>
      </c>
      <c r="O38" s="597">
        <f>SUM(O26:O37)</f>
        <v>0</v>
      </c>
      <c r="P38" s="261"/>
    </row>
    <row r="39" spans="1:16" ht="10.5" customHeight="1" x14ac:dyDescent="0.2">
      <c r="A39" s="602"/>
      <c r="B39" s="601"/>
      <c r="C39" s="601"/>
      <c r="D39" s="601"/>
      <c r="E39" s="601"/>
      <c r="F39" s="601"/>
      <c r="G39" s="601"/>
      <c r="H39" s="601"/>
      <c r="I39" s="601"/>
      <c r="J39" s="601"/>
      <c r="K39" s="601"/>
      <c r="L39" s="601"/>
      <c r="M39" s="601"/>
      <c r="N39" s="601"/>
      <c r="O39" s="601"/>
      <c r="P39" s="261"/>
    </row>
    <row r="40" spans="1:16" ht="29.25" customHeight="1" x14ac:dyDescent="0.2">
      <c r="A40" s="704"/>
      <c r="B40" s="705"/>
      <c r="C40" s="596">
        <f t="shared" ref="C40:O40" si="7">C23+C38</f>
        <v>8415</v>
      </c>
      <c r="D40" s="596">
        <f t="shared" si="7"/>
        <v>7700.0000000000009</v>
      </c>
      <c r="E40" s="596">
        <f t="shared" si="7"/>
        <v>8000</v>
      </c>
      <c r="F40" s="596">
        <f t="shared" si="7"/>
        <v>2000</v>
      </c>
      <c r="G40" s="596">
        <f t="shared" si="7"/>
        <v>2000</v>
      </c>
      <c r="H40" s="596">
        <f t="shared" si="7"/>
        <v>0</v>
      </c>
      <c r="I40" s="596">
        <f t="shared" si="7"/>
        <v>0</v>
      </c>
      <c r="J40" s="596">
        <f t="shared" si="7"/>
        <v>3885</v>
      </c>
      <c r="K40" s="596">
        <f t="shared" si="7"/>
        <v>0</v>
      </c>
      <c r="L40" s="596">
        <f t="shared" si="7"/>
        <v>0</v>
      </c>
      <c r="M40" s="596">
        <f t="shared" si="7"/>
        <v>0</v>
      </c>
      <c r="N40" s="596">
        <f t="shared" si="7"/>
        <v>0</v>
      </c>
      <c r="O40" s="596">
        <f t="shared" si="7"/>
        <v>32000</v>
      </c>
      <c r="P40" s="261"/>
    </row>
  </sheetData>
  <sheetProtection selectLockedCells="1"/>
  <protectedRanges>
    <protectedRange sqref="A27:A33" name="Positions_2"/>
  </protectedRanges>
  <mergeCells count="40">
    <mergeCell ref="G14:I14"/>
    <mergeCell ref="G4:I4"/>
    <mergeCell ref="P2:R2"/>
    <mergeCell ref="A4:B4"/>
    <mergeCell ref="G9:I9"/>
    <mergeCell ref="G10:I10"/>
    <mergeCell ref="G11:I11"/>
    <mergeCell ref="G12:I12"/>
    <mergeCell ref="G13:I13"/>
    <mergeCell ref="A3:O3"/>
    <mergeCell ref="G22:I22"/>
    <mergeCell ref="G38:I38"/>
    <mergeCell ref="G21:I21"/>
    <mergeCell ref="G15:I15"/>
    <mergeCell ref="G16:I16"/>
    <mergeCell ref="G17:I17"/>
    <mergeCell ref="G18:I18"/>
    <mergeCell ref="G19:I19"/>
    <mergeCell ref="G20:I20"/>
    <mergeCell ref="G28:I28"/>
    <mergeCell ref="G29:I29"/>
    <mergeCell ref="G30:I30"/>
    <mergeCell ref="G31:I31"/>
    <mergeCell ref="G24:I24"/>
    <mergeCell ref="A1:O1"/>
    <mergeCell ref="A2:O2"/>
    <mergeCell ref="A40:B40"/>
    <mergeCell ref="G23:I23"/>
    <mergeCell ref="G6:I6"/>
    <mergeCell ref="G7:I7"/>
    <mergeCell ref="G8:I8"/>
    <mergeCell ref="G32:I32"/>
    <mergeCell ref="G33:I33"/>
    <mergeCell ref="G34:I34"/>
    <mergeCell ref="G35:I35"/>
    <mergeCell ref="G36:I36"/>
    <mergeCell ref="G37:I37"/>
    <mergeCell ref="G26:I26"/>
    <mergeCell ref="G27:I27"/>
    <mergeCell ref="A24:B24"/>
  </mergeCells>
  <hyperlinks>
    <hyperlink ref="P2" location="'Agency Budget Summary'!A1" display="Click here to return to Agency Budget Summary Page" xr:uid="{00000000-0004-0000-0A00-000000000000}"/>
    <hyperlink ref="P2:R2" location="'DCF-ODV Budget Summary'!A1" display="Click here to return to DCF-ODV Budget Summary Page" xr:uid="{00000000-0004-0000-0A00-000001000000}"/>
  </hyperlinks>
  <pageMargins left="0.24" right="0" top="0.02" bottom="0" header="0.5" footer="0.5"/>
  <pageSetup scale="52" orientation="landscape" r:id="rId1"/>
  <headerFooter alignWithMargins="0">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CCFF"/>
    <pageSetUpPr fitToPage="1"/>
  </sheetPr>
  <dimension ref="A1:L53"/>
  <sheetViews>
    <sheetView topLeftCell="B1" zoomScaleNormal="100" workbookViewId="0">
      <pane xSplit="2" ySplit="5" topLeftCell="D12" activePane="bottomRight" state="frozen"/>
      <selection activeCell="B59" sqref="B58:B59"/>
      <selection pane="topRight" activeCell="B59" sqref="B58:B59"/>
      <selection pane="bottomLeft" activeCell="B59" sqref="B58:B59"/>
      <selection pane="bottomRight" activeCell="F9" sqref="F9"/>
    </sheetView>
  </sheetViews>
  <sheetFormatPr defaultColWidth="9.140625" defaultRowHeight="12.75" x14ac:dyDescent="0.2"/>
  <cols>
    <col min="1" max="1" width="13.42578125" style="150" hidden="1" customWidth="1"/>
    <col min="2" max="2" width="21.42578125" style="150" bestFit="1" customWidth="1"/>
    <col min="3" max="3" width="24.28515625" style="150" customWidth="1"/>
    <col min="4" max="5" width="16" style="150" customWidth="1"/>
    <col min="6" max="8" width="14.85546875" style="150" customWidth="1"/>
    <col min="9" max="10" width="13.7109375" style="150" customWidth="1"/>
    <col min="11" max="11" width="14.42578125" style="160" customWidth="1"/>
    <col min="12" max="12" width="50.7109375" style="355" customWidth="1"/>
    <col min="13" max="16384" width="9.140625" style="150"/>
  </cols>
  <sheetData>
    <row r="1" spans="1:12" ht="15" customHeight="1" thickBot="1" x14ac:dyDescent="0.25">
      <c r="B1" s="372" t="s">
        <v>144</v>
      </c>
      <c r="C1" s="151"/>
      <c r="D1" s="245"/>
      <c r="E1" s="246"/>
      <c r="F1" s="247"/>
      <c r="G1" s="375"/>
      <c r="H1" s="375"/>
      <c r="I1" s="375"/>
      <c r="J1" s="375"/>
      <c r="K1" s="376"/>
      <c r="L1" s="377" t="s">
        <v>151</v>
      </c>
    </row>
    <row r="2" spans="1:12" ht="15" customHeight="1" thickBot="1" x14ac:dyDescent="0.25">
      <c r="B2" s="372" t="s">
        <v>145</v>
      </c>
      <c r="C2" s="152"/>
      <c r="D2" s="375"/>
      <c r="E2" s="375"/>
      <c r="F2" s="375"/>
      <c r="G2" s="375"/>
      <c r="H2" s="375"/>
      <c r="I2" s="375"/>
      <c r="J2" s="375"/>
      <c r="K2" s="376"/>
      <c r="L2" s="378"/>
    </row>
    <row r="3" spans="1:12" ht="39.950000000000003" customHeight="1" thickBot="1" x14ac:dyDescent="0.3">
      <c r="B3" s="373" t="s">
        <v>226</v>
      </c>
      <c r="C3" s="375"/>
      <c r="D3" s="375"/>
      <c r="E3" s="375"/>
      <c r="F3" s="375"/>
      <c r="G3" s="375"/>
      <c r="H3" s="374"/>
      <c r="I3" s="374"/>
      <c r="J3" s="374"/>
      <c r="K3" s="376"/>
      <c r="L3" s="377" t="s">
        <v>159</v>
      </c>
    </row>
    <row r="4" spans="1:12" x14ac:dyDescent="0.2">
      <c r="B4" s="374"/>
      <c r="C4" s="375"/>
      <c r="D4" s="375"/>
      <c r="E4" s="375"/>
      <c r="F4" s="375"/>
      <c r="G4" s="375"/>
      <c r="H4" s="726"/>
      <c r="I4" s="726"/>
      <c r="J4" s="726"/>
      <c r="K4" s="726"/>
      <c r="L4" s="726"/>
    </row>
    <row r="5" spans="1:12" s="154" customFormat="1" x14ac:dyDescent="0.2">
      <c r="A5" s="153"/>
      <c r="B5" s="730" t="s">
        <v>150</v>
      </c>
      <c r="C5" s="731"/>
      <c r="D5" s="727" t="s">
        <v>146</v>
      </c>
      <c r="E5" s="728"/>
      <c r="F5" s="728"/>
      <c r="G5" s="728"/>
      <c r="H5" s="729"/>
      <c r="I5" s="728"/>
      <c r="J5" s="728"/>
      <c r="K5" s="728"/>
      <c r="L5" s="379"/>
    </row>
    <row r="6" spans="1:12" ht="45" customHeight="1" thickBot="1" x14ac:dyDescent="0.25">
      <c r="A6" s="609"/>
      <c r="B6" s="615" t="s">
        <v>138</v>
      </c>
      <c r="C6" s="616" t="s">
        <v>155</v>
      </c>
      <c r="D6" s="617" t="s">
        <v>197</v>
      </c>
      <c r="E6" s="618" t="s">
        <v>198</v>
      </c>
      <c r="F6" s="619" t="s">
        <v>565</v>
      </c>
      <c r="G6" s="620" t="s">
        <v>199</v>
      </c>
      <c r="H6" s="621" t="s">
        <v>254</v>
      </c>
      <c r="I6" s="622" t="s">
        <v>200</v>
      </c>
      <c r="J6" s="623" t="s">
        <v>147</v>
      </c>
      <c r="K6" s="624" t="s">
        <v>157</v>
      </c>
      <c r="L6" s="616" t="s">
        <v>148</v>
      </c>
    </row>
    <row r="7" spans="1:12" ht="18.75" customHeight="1" thickBot="1" x14ac:dyDescent="0.25">
      <c r="A7" s="155"/>
      <c r="B7" s="610" t="s">
        <v>152</v>
      </c>
      <c r="C7" s="610" t="s">
        <v>419</v>
      </c>
      <c r="D7" s="611">
        <v>0.9</v>
      </c>
      <c r="E7" s="611"/>
      <c r="F7" s="611"/>
      <c r="G7" s="611"/>
      <c r="H7" s="611"/>
      <c r="I7" s="611">
        <v>0.1</v>
      </c>
      <c r="J7" s="612" t="s">
        <v>153</v>
      </c>
      <c r="K7" s="613">
        <f>100%-SUM(D7:I7)</f>
        <v>0</v>
      </c>
      <c r="L7" s="614" t="s">
        <v>477</v>
      </c>
    </row>
    <row r="8" spans="1:12" ht="18.75" customHeight="1" thickBot="1" x14ac:dyDescent="0.25">
      <c r="A8" s="155"/>
      <c r="B8" s="365" t="s">
        <v>152</v>
      </c>
      <c r="C8" s="365" t="s">
        <v>420</v>
      </c>
      <c r="D8" s="366">
        <v>0</v>
      </c>
      <c r="E8" s="366"/>
      <c r="F8" s="366"/>
      <c r="G8" s="366"/>
      <c r="H8" s="366"/>
      <c r="I8" s="366">
        <v>0</v>
      </c>
      <c r="J8" s="367" t="s">
        <v>153</v>
      </c>
      <c r="K8" s="368">
        <f>100%-SUM(D8:I8)</f>
        <v>1</v>
      </c>
      <c r="L8" s="369" t="s">
        <v>389</v>
      </c>
    </row>
    <row r="9" spans="1:12" ht="38.1" customHeight="1" thickBot="1" x14ac:dyDescent="0.25">
      <c r="A9" s="155"/>
      <c r="B9" s="365" t="s">
        <v>152</v>
      </c>
      <c r="C9" s="365" t="s">
        <v>421</v>
      </c>
      <c r="D9" s="366">
        <v>1</v>
      </c>
      <c r="E9" s="366"/>
      <c r="F9" s="366"/>
      <c r="G9" s="366"/>
      <c r="H9" s="366"/>
      <c r="I9" s="366">
        <v>0</v>
      </c>
      <c r="J9" s="367" t="s">
        <v>153</v>
      </c>
      <c r="K9" s="370">
        <f>100%-SUM(D9:I9)</f>
        <v>0</v>
      </c>
      <c r="L9" s="369" t="s">
        <v>422</v>
      </c>
    </row>
    <row r="10" spans="1:12" ht="18.75" customHeight="1" thickBot="1" x14ac:dyDescent="0.25">
      <c r="A10" s="155"/>
      <c r="B10" s="365"/>
      <c r="C10" s="365"/>
      <c r="D10" s="366"/>
      <c r="E10" s="366"/>
      <c r="F10" s="366"/>
      <c r="G10" s="366"/>
      <c r="H10" s="366"/>
      <c r="I10" s="366"/>
      <c r="J10" s="367"/>
      <c r="K10" s="368"/>
      <c r="L10" s="369"/>
    </row>
    <row r="11" spans="1:12" ht="18.75" customHeight="1" thickBot="1" x14ac:dyDescent="0.25">
      <c r="A11" s="155"/>
      <c r="B11" s="365" t="s">
        <v>418</v>
      </c>
      <c r="C11" s="365" t="s">
        <v>154</v>
      </c>
      <c r="D11" s="366">
        <v>0.1</v>
      </c>
      <c r="E11" s="366">
        <v>0.6</v>
      </c>
      <c r="F11" s="366">
        <v>0.05</v>
      </c>
      <c r="G11" s="366"/>
      <c r="H11" s="366"/>
      <c r="I11" s="366">
        <v>0.1</v>
      </c>
      <c r="J11" s="367" t="s">
        <v>153</v>
      </c>
      <c r="K11" s="368">
        <f>100%-SUM(D11:I11)</f>
        <v>0.15000000000000002</v>
      </c>
      <c r="L11" s="369" t="s">
        <v>477</v>
      </c>
    </row>
    <row r="12" spans="1:12" ht="18.75" customHeight="1" thickBot="1" x14ac:dyDescent="0.25">
      <c r="A12" s="155"/>
      <c r="B12" s="365" t="s">
        <v>418</v>
      </c>
      <c r="C12" s="365" t="s">
        <v>387</v>
      </c>
      <c r="D12" s="366">
        <v>0</v>
      </c>
      <c r="E12" s="366">
        <v>0</v>
      </c>
      <c r="F12" s="366">
        <v>0</v>
      </c>
      <c r="G12" s="366"/>
      <c r="H12" s="366"/>
      <c r="I12" s="366">
        <v>0</v>
      </c>
      <c r="J12" s="367" t="s">
        <v>153</v>
      </c>
      <c r="K12" s="368">
        <f>100%-SUM(D12:I12)</f>
        <v>1</v>
      </c>
      <c r="L12" s="369" t="s">
        <v>389</v>
      </c>
    </row>
    <row r="13" spans="1:12" ht="38.1" customHeight="1" thickBot="1" x14ac:dyDescent="0.25">
      <c r="A13" s="155"/>
      <c r="B13" s="365" t="s">
        <v>418</v>
      </c>
      <c r="C13" s="365" t="s">
        <v>388</v>
      </c>
      <c r="D13" s="366">
        <v>0.15</v>
      </c>
      <c r="E13" s="366">
        <v>0.7</v>
      </c>
      <c r="F13" s="366">
        <v>0.05</v>
      </c>
      <c r="G13" s="366"/>
      <c r="H13" s="366"/>
      <c r="I13" s="366">
        <v>0.1</v>
      </c>
      <c r="J13" s="367" t="s">
        <v>153</v>
      </c>
      <c r="K13" s="370">
        <f>100%-SUM(D13:I13)</f>
        <v>0</v>
      </c>
      <c r="L13" s="369" t="s">
        <v>413</v>
      </c>
    </row>
    <row r="14" spans="1:12" ht="18.75" customHeight="1" thickBot="1" x14ac:dyDescent="0.25">
      <c r="A14" s="155"/>
      <c r="B14" s="365"/>
      <c r="C14" s="365"/>
      <c r="D14" s="366"/>
      <c r="E14" s="366"/>
      <c r="F14" s="366"/>
      <c r="G14" s="366"/>
      <c r="H14" s="366"/>
      <c r="I14" s="366"/>
      <c r="J14" s="367"/>
      <c r="K14" s="368"/>
      <c r="L14" s="369"/>
    </row>
    <row r="15" spans="1:12" ht="18.75" customHeight="1" thickBot="1" x14ac:dyDescent="0.25">
      <c r="A15" s="155"/>
      <c r="B15" s="365" t="s">
        <v>411</v>
      </c>
      <c r="C15" s="365" t="s">
        <v>412</v>
      </c>
      <c r="D15" s="371"/>
      <c r="E15" s="371"/>
      <c r="F15" s="371"/>
      <c r="G15" s="371"/>
      <c r="H15" s="371">
        <v>0</v>
      </c>
      <c r="I15" s="371">
        <v>0</v>
      </c>
      <c r="J15" s="367" t="s">
        <v>153</v>
      </c>
      <c r="K15" s="368">
        <f>100%-SUM(D15:I15)</f>
        <v>1</v>
      </c>
      <c r="L15" s="369" t="s">
        <v>389</v>
      </c>
    </row>
    <row r="16" spans="1:12" ht="18.75" customHeight="1" thickBot="1" x14ac:dyDescent="0.25">
      <c r="A16" s="155"/>
      <c r="B16" s="365" t="s">
        <v>411</v>
      </c>
      <c r="C16" s="365" t="s">
        <v>414</v>
      </c>
      <c r="D16" s="371"/>
      <c r="E16" s="371"/>
      <c r="F16" s="371"/>
      <c r="G16" s="371"/>
      <c r="H16" s="371">
        <v>0.75</v>
      </c>
      <c r="I16" s="371">
        <v>0</v>
      </c>
      <c r="J16" s="367" t="s">
        <v>153</v>
      </c>
      <c r="K16" s="368">
        <f>100%-SUM(D16:I16)</f>
        <v>0.25</v>
      </c>
      <c r="L16" s="369" t="s">
        <v>477</v>
      </c>
    </row>
    <row r="17" spans="1:12" ht="38.1" customHeight="1" thickBot="1" x14ac:dyDescent="0.25">
      <c r="A17" s="155"/>
      <c r="B17" s="365" t="s">
        <v>411</v>
      </c>
      <c r="C17" s="365" t="s">
        <v>415</v>
      </c>
      <c r="D17" s="371"/>
      <c r="E17" s="371"/>
      <c r="F17" s="371"/>
      <c r="G17" s="371"/>
      <c r="H17" s="371">
        <v>0.95</v>
      </c>
      <c r="I17" s="371">
        <v>0</v>
      </c>
      <c r="J17" s="367" t="s">
        <v>153</v>
      </c>
      <c r="K17" s="370">
        <f>100%-SUM(D17:I17)</f>
        <v>5.0000000000000044E-2</v>
      </c>
      <c r="L17" s="369" t="s">
        <v>449</v>
      </c>
    </row>
    <row r="18" spans="1:12" ht="6" customHeight="1" thickBot="1" x14ac:dyDescent="0.25">
      <c r="A18" s="155"/>
      <c r="B18" s="161"/>
      <c r="C18" s="161"/>
      <c r="D18" s="162"/>
      <c r="E18" s="162"/>
      <c r="F18" s="162"/>
      <c r="G18" s="162"/>
      <c r="H18" s="162"/>
      <c r="I18" s="162"/>
      <c r="J18" s="163"/>
      <c r="K18" s="164"/>
      <c r="L18" s="353"/>
    </row>
    <row r="19" spans="1:12" ht="18.75" customHeight="1" thickBot="1" x14ac:dyDescent="0.25">
      <c r="A19" s="155"/>
      <c r="B19" s="356" t="s">
        <v>416</v>
      </c>
      <c r="C19" s="352"/>
      <c r="D19" s="357"/>
      <c r="E19" s="357"/>
      <c r="F19" s="357"/>
      <c r="G19" s="357"/>
      <c r="H19" s="357"/>
      <c r="I19" s="357"/>
      <c r="J19" s="358"/>
      <c r="K19" s="351"/>
      <c r="L19" s="359"/>
    </row>
    <row r="20" spans="1:12" ht="18.75" customHeight="1" thickBot="1" x14ac:dyDescent="0.25">
      <c r="A20" s="155"/>
      <c r="B20" s="155" t="s">
        <v>139</v>
      </c>
      <c r="C20" s="155" t="s">
        <v>156</v>
      </c>
      <c r="D20" s="158"/>
      <c r="E20" s="158"/>
      <c r="F20" s="158"/>
      <c r="G20" s="158"/>
      <c r="H20" s="158"/>
      <c r="I20" s="158"/>
      <c r="J20" s="159"/>
      <c r="K20" s="351">
        <f t="shared" ref="K20:K40" si="0">100%-SUM(D20:I20)</f>
        <v>1</v>
      </c>
      <c r="L20" s="354" t="s">
        <v>477</v>
      </c>
    </row>
    <row r="21" spans="1:12" ht="18.75" customHeight="1" thickBot="1" x14ac:dyDescent="0.25">
      <c r="A21" s="155"/>
      <c r="B21" s="155" t="s">
        <v>140</v>
      </c>
      <c r="C21" s="155" t="s">
        <v>156</v>
      </c>
      <c r="D21" s="158"/>
      <c r="E21" s="158"/>
      <c r="F21" s="158"/>
      <c r="G21" s="158"/>
      <c r="H21" s="158"/>
      <c r="I21" s="158"/>
      <c r="J21" s="159"/>
      <c r="K21" s="351">
        <f t="shared" si="0"/>
        <v>1</v>
      </c>
      <c r="L21" s="354" t="s">
        <v>477</v>
      </c>
    </row>
    <row r="22" spans="1:12" ht="18.75" customHeight="1" thickBot="1" x14ac:dyDescent="0.25">
      <c r="A22" s="155"/>
      <c r="B22" s="155" t="s">
        <v>141</v>
      </c>
      <c r="C22" s="155" t="s">
        <v>156</v>
      </c>
      <c r="D22" s="158"/>
      <c r="E22" s="158"/>
      <c r="F22" s="158"/>
      <c r="G22" s="158"/>
      <c r="H22" s="158"/>
      <c r="I22" s="158"/>
      <c r="J22" s="159"/>
      <c r="K22" s="351">
        <f t="shared" si="0"/>
        <v>1</v>
      </c>
      <c r="L22" s="354" t="s">
        <v>477</v>
      </c>
    </row>
    <row r="23" spans="1:12" ht="18.75" customHeight="1" thickBot="1" x14ac:dyDescent="0.25">
      <c r="A23" s="155"/>
      <c r="B23" s="155" t="s">
        <v>142</v>
      </c>
      <c r="C23" s="155" t="s">
        <v>156</v>
      </c>
      <c r="D23" s="158"/>
      <c r="E23" s="158"/>
      <c r="F23" s="158"/>
      <c r="G23" s="158"/>
      <c r="H23" s="158"/>
      <c r="I23" s="158"/>
      <c r="J23" s="159"/>
      <c r="K23" s="351">
        <f t="shared" si="0"/>
        <v>1</v>
      </c>
      <c r="L23" s="354" t="s">
        <v>477</v>
      </c>
    </row>
    <row r="24" spans="1:12" ht="18.75" customHeight="1" thickBot="1" x14ac:dyDescent="0.25">
      <c r="A24" s="155"/>
      <c r="B24" s="155" t="s">
        <v>143</v>
      </c>
      <c r="C24" s="155" t="s">
        <v>156</v>
      </c>
      <c r="D24" s="158"/>
      <c r="E24" s="158"/>
      <c r="F24" s="158"/>
      <c r="G24" s="158"/>
      <c r="H24" s="158"/>
      <c r="I24" s="158"/>
      <c r="J24" s="159"/>
      <c r="K24" s="351">
        <f t="shared" si="0"/>
        <v>1</v>
      </c>
      <c r="L24" s="354" t="s">
        <v>477</v>
      </c>
    </row>
    <row r="25" spans="1:12" ht="18.75" customHeight="1" thickBot="1" x14ac:dyDescent="0.25">
      <c r="A25" s="155"/>
      <c r="B25" s="155" t="s">
        <v>255</v>
      </c>
      <c r="C25" s="155" t="s">
        <v>156</v>
      </c>
      <c r="D25" s="158"/>
      <c r="E25" s="158"/>
      <c r="F25" s="158"/>
      <c r="G25" s="158"/>
      <c r="H25" s="158"/>
      <c r="I25" s="158"/>
      <c r="J25" s="159"/>
      <c r="K25" s="351">
        <f t="shared" si="0"/>
        <v>1</v>
      </c>
      <c r="L25" s="354" t="s">
        <v>477</v>
      </c>
    </row>
    <row r="26" spans="1:12" ht="18.75" customHeight="1" thickBot="1" x14ac:dyDescent="0.25">
      <c r="A26" s="155"/>
      <c r="B26" s="155"/>
      <c r="C26" s="155"/>
      <c r="D26" s="158"/>
      <c r="E26" s="158"/>
      <c r="F26" s="158"/>
      <c r="G26" s="158"/>
      <c r="H26" s="158"/>
      <c r="I26" s="158"/>
      <c r="J26" s="159"/>
      <c r="K26" s="351">
        <f t="shared" si="0"/>
        <v>1</v>
      </c>
      <c r="L26" s="354"/>
    </row>
    <row r="27" spans="1:12" ht="18.75" customHeight="1" thickBot="1" x14ac:dyDescent="0.25">
      <c r="A27" s="155"/>
      <c r="B27" s="155"/>
      <c r="C27" s="155"/>
      <c r="D27" s="158"/>
      <c r="E27" s="158"/>
      <c r="F27" s="158"/>
      <c r="G27" s="158"/>
      <c r="H27" s="158"/>
      <c r="I27" s="158"/>
      <c r="J27" s="159"/>
      <c r="K27" s="351">
        <f t="shared" si="0"/>
        <v>1</v>
      </c>
      <c r="L27" s="354"/>
    </row>
    <row r="28" spans="1:12" ht="18.75" customHeight="1" thickBot="1" x14ac:dyDescent="0.25">
      <c r="A28" s="155"/>
      <c r="B28" s="155"/>
      <c r="C28" s="155"/>
      <c r="D28" s="158"/>
      <c r="E28" s="158"/>
      <c r="F28" s="158"/>
      <c r="G28" s="158"/>
      <c r="H28" s="158"/>
      <c r="I28" s="158"/>
      <c r="J28" s="159"/>
      <c r="K28" s="351">
        <f t="shared" si="0"/>
        <v>1</v>
      </c>
      <c r="L28" s="354"/>
    </row>
    <row r="29" spans="1:12" ht="18.75" customHeight="1" thickBot="1" x14ac:dyDescent="0.25">
      <c r="A29" s="155"/>
      <c r="B29" s="155"/>
      <c r="C29" s="155"/>
      <c r="D29" s="158"/>
      <c r="E29" s="158"/>
      <c r="F29" s="158"/>
      <c r="G29" s="158"/>
      <c r="H29" s="158"/>
      <c r="I29" s="158"/>
      <c r="J29" s="159"/>
      <c r="K29" s="351">
        <f>100%-SUM(D29:I29)</f>
        <v>1</v>
      </c>
      <c r="L29" s="354"/>
    </row>
    <row r="30" spans="1:12" ht="18.75" customHeight="1" thickBot="1" x14ac:dyDescent="0.25">
      <c r="A30" s="155"/>
      <c r="B30" s="155"/>
      <c r="C30" s="155"/>
      <c r="D30" s="158"/>
      <c r="E30" s="158"/>
      <c r="F30" s="158"/>
      <c r="G30" s="158"/>
      <c r="H30" s="158"/>
      <c r="I30" s="158"/>
      <c r="J30" s="159"/>
      <c r="K30" s="351">
        <f>100%-SUM(D30:I30)</f>
        <v>1</v>
      </c>
      <c r="L30" s="354"/>
    </row>
    <row r="31" spans="1:12" ht="18.75" customHeight="1" thickBot="1" x14ac:dyDescent="0.25">
      <c r="A31" s="155"/>
      <c r="B31" s="155"/>
      <c r="C31" s="157"/>
      <c r="D31" s="158"/>
      <c r="E31" s="158"/>
      <c r="F31" s="158"/>
      <c r="G31" s="158"/>
      <c r="H31" s="158"/>
      <c r="I31" s="158"/>
      <c r="J31" s="159"/>
      <c r="K31" s="351">
        <f>100%-SUM(D31:I31)</f>
        <v>1</v>
      </c>
      <c r="L31" s="354"/>
    </row>
    <row r="32" spans="1:12" ht="18.75" customHeight="1" thickBot="1" x14ac:dyDescent="0.25">
      <c r="A32" s="155"/>
      <c r="B32" s="155"/>
      <c r="C32" s="155"/>
      <c r="D32" s="158"/>
      <c r="E32" s="158"/>
      <c r="F32" s="158"/>
      <c r="G32" s="158"/>
      <c r="H32" s="158"/>
      <c r="I32" s="158"/>
      <c r="J32" s="159"/>
      <c r="K32" s="351">
        <f>100%-SUM(D32:I32)</f>
        <v>1</v>
      </c>
      <c r="L32" s="354"/>
    </row>
    <row r="33" spans="1:12" ht="18.75" customHeight="1" thickBot="1" x14ac:dyDescent="0.25">
      <c r="A33" s="155"/>
      <c r="B33" s="155"/>
      <c r="C33" s="155"/>
      <c r="D33" s="156"/>
      <c r="E33" s="156"/>
      <c r="F33" s="156"/>
      <c r="G33" s="156"/>
      <c r="H33" s="156"/>
      <c r="I33" s="156"/>
      <c r="J33" s="159"/>
      <c r="K33" s="351">
        <f t="shared" ref="K33:K38" si="1">100%-SUM(D33:I33)</f>
        <v>1</v>
      </c>
      <c r="L33" s="354"/>
    </row>
    <row r="34" spans="1:12" ht="18.75" customHeight="1" thickBot="1" x14ac:dyDescent="0.25">
      <c r="A34" s="155"/>
      <c r="B34" s="155"/>
      <c r="C34" s="155"/>
      <c r="D34" s="156"/>
      <c r="E34" s="156"/>
      <c r="F34" s="156"/>
      <c r="G34" s="156"/>
      <c r="H34" s="156"/>
      <c r="I34" s="156"/>
      <c r="J34" s="159"/>
      <c r="K34" s="351">
        <f t="shared" si="1"/>
        <v>1</v>
      </c>
      <c r="L34" s="354"/>
    </row>
    <row r="35" spans="1:12" ht="18.75" customHeight="1" thickBot="1" x14ac:dyDescent="0.25">
      <c r="A35" s="155"/>
      <c r="B35" s="155"/>
      <c r="C35" s="155"/>
      <c r="D35" s="156"/>
      <c r="E35" s="156"/>
      <c r="F35" s="156"/>
      <c r="G35" s="156"/>
      <c r="H35" s="156"/>
      <c r="I35" s="156"/>
      <c r="J35" s="159"/>
      <c r="K35" s="351">
        <f t="shared" si="1"/>
        <v>1</v>
      </c>
      <c r="L35" s="354"/>
    </row>
    <row r="36" spans="1:12" ht="18.75" customHeight="1" thickBot="1" x14ac:dyDescent="0.25">
      <c r="A36" s="155"/>
      <c r="B36" s="155"/>
      <c r="C36" s="155"/>
      <c r="D36" s="156"/>
      <c r="E36" s="156"/>
      <c r="F36" s="156"/>
      <c r="G36" s="156"/>
      <c r="H36" s="156"/>
      <c r="I36" s="156"/>
      <c r="J36" s="159"/>
      <c r="K36" s="351">
        <f t="shared" si="1"/>
        <v>1</v>
      </c>
      <c r="L36" s="354"/>
    </row>
    <row r="37" spans="1:12" ht="18.75" customHeight="1" thickBot="1" x14ac:dyDescent="0.25">
      <c r="A37" s="155"/>
      <c r="B37" s="155"/>
      <c r="C37" s="155"/>
      <c r="D37" s="158"/>
      <c r="E37" s="158"/>
      <c r="F37" s="158"/>
      <c r="G37" s="158"/>
      <c r="H37" s="158"/>
      <c r="I37" s="158"/>
      <c r="J37" s="159"/>
      <c r="K37" s="351">
        <f t="shared" si="1"/>
        <v>1</v>
      </c>
      <c r="L37" s="354"/>
    </row>
    <row r="38" spans="1:12" ht="18.75" customHeight="1" thickBot="1" x14ac:dyDescent="0.25">
      <c r="A38" s="155"/>
      <c r="B38" s="155"/>
      <c r="C38" s="155"/>
      <c r="D38" s="158"/>
      <c r="E38" s="158"/>
      <c r="F38" s="158"/>
      <c r="G38" s="158"/>
      <c r="H38" s="158"/>
      <c r="I38" s="158"/>
      <c r="J38" s="159"/>
      <c r="K38" s="351">
        <f t="shared" si="1"/>
        <v>1</v>
      </c>
      <c r="L38" s="354"/>
    </row>
    <row r="39" spans="1:12" ht="18.75" customHeight="1" thickBot="1" x14ac:dyDescent="0.25">
      <c r="A39" s="155"/>
      <c r="B39" s="155"/>
      <c r="C39" s="155"/>
      <c r="D39" s="158"/>
      <c r="E39" s="158"/>
      <c r="F39" s="158"/>
      <c r="G39" s="158"/>
      <c r="H39" s="158"/>
      <c r="I39" s="158"/>
      <c r="J39" s="159"/>
      <c r="K39" s="351">
        <f t="shared" si="0"/>
        <v>1</v>
      </c>
      <c r="L39" s="354"/>
    </row>
    <row r="40" spans="1:12" ht="18.75" customHeight="1" thickBot="1" x14ac:dyDescent="0.25">
      <c r="A40" s="155"/>
      <c r="B40" s="155"/>
      <c r="C40" s="155"/>
      <c r="D40" s="158"/>
      <c r="E40" s="158"/>
      <c r="F40" s="158"/>
      <c r="G40" s="158"/>
      <c r="H40" s="158"/>
      <c r="I40" s="158"/>
      <c r="J40" s="159"/>
      <c r="K40" s="351">
        <f t="shared" si="0"/>
        <v>1</v>
      </c>
      <c r="L40" s="354"/>
    </row>
    <row r="41" spans="1:12" ht="18.75" customHeight="1" thickBot="1" x14ac:dyDescent="0.25">
      <c r="A41" s="155"/>
      <c r="B41" s="356" t="s">
        <v>417</v>
      </c>
      <c r="C41" s="352"/>
      <c r="D41" s="357"/>
      <c r="E41" s="357"/>
      <c r="F41" s="357"/>
      <c r="G41" s="357"/>
      <c r="H41" s="357"/>
      <c r="I41" s="357"/>
      <c r="J41" s="358"/>
      <c r="K41" s="351"/>
      <c r="L41" s="359"/>
    </row>
    <row r="42" spans="1:12" ht="18.75" customHeight="1" thickBot="1" x14ac:dyDescent="0.25">
      <c r="A42" s="155"/>
      <c r="B42" s="155" t="s">
        <v>149</v>
      </c>
      <c r="C42" s="155" t="s">
        <v>156</v>
      </c>
      <c r="D42" s="158"/>
      <c r="E42" s="158"/>
      <c r="F42" s="158"/>
      <c r="G42" s="158"/>
      <c r="H42" s="158"/>
      <c r="I42" s="158"/>
      <c r="J42" s="159"/>
      <c r="K42" s="351">
        <f>100%-SUM(D42:I42)</f>
        <v>1</v>
      </c>
      <c r="L42" s="354"/>
    </row>
    <row r="43" spans="1:12" ht="18.75" customHeight="1" thickBot="1" x14ac:dyDescent="0.25">
      <c r="A43" s="155"/>
      <c r="B43" s="155" t="s">
        <v>136</v>
      </c>
      <c r="C43" s="155" t="s">
        <v>156</v>
      </c>
      <c r="D43" s="158"/>
      <c r="E43" s="158"/>
      <c r="F43" s="158"/>
      <c r="G43" s="158"/>
      <c r="H43" s="158"/>
      <c r="I43" s="158"/>
      <c r="J43" s="159"/>
      <c r="K43" s="351">
        <f>100%-SUM(D43:I43)</f>
        <v>1</v>
      </c>
      <c r="L43" s="354"/>
    </row>
    <row r="44" spans="1:12" ht="18.75" customHeight="1" thickBot="1" x14ac:dyDescent="0.25">
      <c r="A44" s="155"/>
      <c r="B44" s="155" t="s">
        <v>501</v>
      </c>
      <c r="C44" s="155" t="s">
        <v>156</v>
      </c>
      <c r="D44" s="158"/>
      <c r="E44" s="158"/>
      <c r="F44" s="158"/>
      <c r="G44" s="158"/>
      <c r="H44" s="158"/>
      <c r="I44" s="158"/>
      <c r="J44" s="159"/>
      <c r="K44" s="351">
        <f>100%-SUM(D44:I44)</f>
        <v>1</v>
      </c>
      <c r="L44" s="354"/>
    </row>
    <row r="45" spans="1:12" ht="18.75" customHeight="1" thickBot="1" x14ac:dyDescent="0.25">
      <c r="A45" s="155"/>
      <c r="B45" s="155" t="s">
        <v>137</v>
      </c>
      <c r="C45" s="155" t="s">
        <v>156</v>
      </c>
      <c r="D45" s="158"/>
      <c r="E45" s="158"/>
      <c r="F45" s="158"/>
      <c r="G45" s="158"/>
      <c r="H45" s="158"/>
      <c r="I45" s="158"/>
      <c r="J45" s="159"/>
      <c r="K45" s="351">
        <f>100%-SUM(D45:I45)</f>
        <v>1</v>
      </c>
      <c r="L45" s="354"/>
    </row>
    <row r="46" spans="1:12" ht="18.75" customHeight="1" thickBot="1" x14ac:dyDescent="0.25">
      <c r="A46" s="155"/>
      <c r="B46" s="155"/>
      <c r="C46" s="155"/>
      <c r="D46" s="158"/>
      <c r="E46" s="158"/>
      <c r="F46" s="158"/>
      <c r="G46" s="158"/>
      <c r="H46" s="158"/>
      <c r="I46" s="158"/>
      <c r="J46" s="159"/>
      <c r="K46" s="351">
        <f>100%-SUM(D46:I46)</f>
        <v>1</v>
      </c>
      <c r="L46" s="354"/>
    </row>
    <row r="47" spans="1:12" ht="18.75" customHeight="1" thickBot="1" x14ac:dyDescent="0.25">
      <c r="A47" s="155"/>
      <c r="B47" s="155"/>
      <c r="C47" s="155"/>
      <c r="D47" s="158"/>
      <c r="E47" s="158"/>
      <c r="F47" s="158"/>
      <c r="G47" s="158"/>
      <c r="H47" s="158"/>
      <c r="I47" s="158"/>
      <c r="J47" s="159"/>
      <c r="K47" s="351">
        <f t="shared" ref="K47:K53" si="2">100%-SUM(D47:I47)</f>
        <v>1</v>
      </c>
      <c r="L47" s="354"/>
    </row>
    <row r="48" spans="1:12" ht="18.75" customHeight="1" thickBot="1" x14ac:dyDescent="0.25">
      <c r="A48" s="155"/>
      <c r="B48" s="155"/>
      <c r="C48" s="155"/>
      <c r="D48" s="158"/>
      <c r="E48" s="158"/>
      <c r="F48" s="158"/>
      <c r="G48" s="158"/>
      <c r="H48" s="158"/>
      <c r="I48" s="158"/>
      <c r="J48" s="159"/>
      <c r="K48" s="351">
        <f t="shared" si="2"/>
        <v>1</v>
      </c>
      <c r="L48" s="354"/>
    </row>
    <row r="49" spans="1:12" ht="18.75" customHeight="1" thickBot="1" x14ac:dyDescent="0.25">
      <c r="A49" s="155"/>
      <c r="B49" s="155"/>
      <c r="C49" s="155"/>
      <c r="D49" s="158"/>
      <c r="E49" s="158"/>
      <c r="F49" s="158"/>
      <c r="G49" s="158"/>
      <c r="H49" s="158"/>
      <c r="I49" s="158"/>
      <c r="J49" s="159"/>
      <c r="K49" s="351">
        <f t="shared" si="2"/>
        <v>1</v>
      </c>
      <c r="L49" s="354"/>
    </row>
    <row r="50" spans="1:12" ht="18.75" customHeight="1" thickBot="1" x14ac:dyDescent="0.25">
      <c r="A50" s="155"/>
      <c r="B50" s="155"/>
      <c r="C50" s="155"/>
      <c r="D50" s="158"/>
      <c r="E50" s="158"/>
      <c r="F50" s="158"/>
      <c r="G50" s="158"/>
      <c r="H50" s="158"/>
      <c r="I50" s="158"/>
      <c r="J50" s="159"/>
      <c r="K50" s="351">
        <f t="shared" si="2"/>
        <v>1</v>
      </c>
      <c r="L50" s="354"/>
    </row>
    <row r="51" spans="1:12" ht="18.75" customHeight="1" thickBot="1" x14ac:dyDescent="0.25">
      <c r="A51" s="155"/>
      <c r="B51" s="155"/>
      <c r="C51" s="155"/>
      <c r="D51" s="156"/>
      <c r="E51" s="156"/>
      <c r="F51" s="156"/>
      <c r="G51" s="156"/>
      <c r="H51" s="156"/>
      <c r="I51" s="156"/>
      <c r="J51" s="159"/>
      <c r="K51" s="351">
        <f t="shared" si="2"/>
        <v>1</v>
      </c>
      <c r="L51" s="354"/>
    </row>
    <row r="52" spans="1:12" ht="18.75" customHeight="1" thickBot="1" x14ac:dyDescent="0.25">
      <c r="A52" s="155"/>
      <c r="B52" s="155"/>
      <c r="C52" s="155"/>
      <c r="D52" s="156"/>
      <c r="E52" s="156"/>
      <c r="F52" s="156"/>
      <c r="G52" s="156"/>
      <c r="H52" s="156"/>
      <c r="I52" s="156"/>
      <c r="J52" s="159"/>
      <c r="K52" s="351">
        <f t="shared" si="2"/>
        <v>1</v>
      </c>
      <c r="L52" s="354"/>
    </row>
    <row r="53" spans="1:12" ht="18.75" customHeight="1" thickBot="1" x14ac:dyDescent="0.25">
      <c r="A53" s="155"/>
      <c r="B53" s="155"/>
      <c r="C53" s="155"/>
      <c r="D53" s="156"/>
      <c r="E53" s="156"/>
      <c r="F53" s="156"/>
      <c r="G53" s="156"/>
      <c r="H53" s="156"/>
      <c r="I53" s="156"/>
      <c r="J53" s="159"/>
      <c r="K53" s="351">
        <f t="shared" si="2"/>
        <v>1</v>
      </c>
      <c r="L53" s="354"/>
    </row>
  </sheetData>
  <mergeCells count="3">
    <mergeCell ref="H4:L4"/>
    <mergeCell ref="D5:K5"/>
    <mergeCell ref="B5:C5"/>
  </mergeCells>
  <phoneticPr fontId="60" type="noConversion"/>
  <pageMargins left="0" right="0" top="0" bottom="0.25" header="0.3" footer="0.05"/>
  <pageSetup scale="63" fitToHeight="0" orientation="landscape" r:id="rId1"/>
  <headerFooter>
    <oddHeader xml:space="preserve">&amp;C </oddHeader>
    <oddFooter>&amp;A</oddFooter>
  </headerFooter>
  <rowBreaks count="1" manualBreakCount="1">
    <brk id="32" max="1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AM85"/>
  <sheetViews>
    <sheetView zoomScale="80" zoomScaleNormal="80" workbookViewId="0">
      <pane xSplit="5" ySplit="8" topLeftCell="F9" activePane="bottomRight" state="frozen"/>
      <selection activeCell="B59" sqref="B58:B59"/>
      <selection pane="topRight" activeCell="B59" sqref="B58:B59"/>
      <selection pane="bottomLeft" activeCell="B59" sqref="B58:B59"/>
      <selection pane="bottomRight" activeCell="P23" sqref="P23"/>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2" style="8" bestFit="1" customWidth="1"/>
    <col min="27" max="16384" width="9.140625" style="8"/>
  </cols>
  <sheetData>
    <row r="1" spans="1:39" customFormat="1" ht="18" customHeight="1" x14ac:dyDescent="0.35">
      <c r="A1" s="732" t="s">
        <v>0</v>
      </c>
      <c r="B1" s="732"/>
      <c r="C1" s="732"/>
      <c r="D1" s="732"/>
      <c r="E1" s="732"/>
      <c r="F1" s="732"/>
      <c r="G1" s="732"/>
      <c r="H1" s="732"/>
      <c r="I1" s="732"/>
      <c r="J1" s="732"/>
      <c r="K1" s="732"/>
      <c r="L1" s="732"/>
      <c r="M1" s="732"/>
      <c r="N1" s="732"/>
      <c r="O1" s="732"/>
      <c r="P1" s="732"/>
      <c r="Q1" s="732"/>
      <c r="R1" s="732"/>
      <c r="S1" s="732"/>
      <c r="V1" s="53"/>
      <c r="W1" s="58"/>
    </row>
    <row r="2" spans="1:39" customFormat="1" ht="18" customHeight="1" x14ac:dyDescent="0.3">
      <c r="A2" s="646" t="s">
        <v>377</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278</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39.75" customHeight="1" x14ac:dyDescent="0.2">
      <c r="A8" s="36"/>
      <c r="B8" s="67" t="s">
        <v>227</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5.75" x14ac:dyDescent="0.25">
      <c r="A10" s="674" t="s">
        <v>28</v>
      </c>
      <c r="B10" s="63" t="s">
        <v>243</v>
      </c>
      <c r="C10" s="231">
        <v>15000</v>
      </c>
      <c r="D10" s="296"/>
      <c r="E10" s="231">
        <f>C10-D10</f>
        <v>15000</v>
      </c>
      <c r="F10" s="37">
        <v>0.05</v>
      </c>
      <c r="G10" s="40">
        <f>ROUND(E10*F10,2)</f>
        <v>750</v>
      </c>
      <c r="H10" s="37">
        <v>0.05</v>
      </c>
      <c r="I10" s="39">
        <f>ROUND(E10*H10,2)</f>
        <v>750</v>
      </c>
      <c r="J10" s="37">
        <v>0.05</v>
      </c>
      <c r="K10" s="38">
        <f>ROUND(E10*J10,2)</f>
        <v>750</v>
      </c>
      <c r="L10" s="37">
        <v>0</v>
      </c>
      <c r="M10" s="39">
        <f>ROUND(E10*L10,2)</f>
        <v>0</v>
      </c>
      <c r="N10" s="41">
        <v>0.05</v>
      </c>
      <c r="O10" s="39">
        <f>E10*N10</f>
        <v>750</v>
      </c>
      <c r="P10" s="41">
        <v>0.05</v>
      </c>
      <c r="Q10" s="39">
        <f>ROUND(E10*P10,2)</f>
        <v>750</v>
      </c>
      <c r="R10" s="147">
        <f>F10+L10+H10+J10+P10</f>
        <v>0.2</v>
      </c>
      <c r="S10" s="148">
        <f>K10+I10+M10+G10+Q10+O10</f>
        <v>3750</v>
      </c>
      <c r="T10" s="34"/>
      <c r="V10" s="167"/>
      <c r="W10" s="441" t="s">
        <v>511</v>
      </c>
      <c r="X10" s="385"/>
      <c r="Y10" s="276"/>
      <c r="Z10" s="277"/>
      <c r="AA10" s="273"/>
    </row>
    <row r="11" spans="1:39" s="35" customFormat="1" ht="12" customHeight="1" x14ac:dyDescent="0.25">
      <c r="A11" s="675"/>
      <c r="B11" s="271" t="s">
        <v>244</v>
      </c>
      <c r="C11" s="231">
        <v>8000</v>
      </c>
      <c r="D11" s="296">
        <v>2000</v>
      </c>
      <c r="E11" s="231">
        <f>C11-D11</f>
        <v>6000</v>
      </c>
      <c r="F11" s="37">
        <v>0.5</v>
      </c>
      <c r="G11" s="40">
        <f>ROUND(E11*F11,2)</f>
        <v>3000</v>
      </c>
      <c r="H11" s="37">
        <v>0</v>
      </c>
      <c r="I11" s="39">
        <f>ROUND(E11*H11,2)</f>
        <v>0</v>
      </c>
      <c r="J11" s="37">
        <v>0.3</v>
      </c>
      <c r="K11" s="38">
        <f>ROUND(E11*J11,2)</f>
        <v>1800</v>
      </c>
      <c r="L11" s="37">
        <v>0</v>
      </c>
      <c r="M11" s="39">
        <f>ROUND(E11*L11,2)</f>
        <v>0</v>
      </c>
      <c r="N11" s="41">
        <v>0</v>
      </c>
      <c r="O11" s="39">
        <f>E11*N11</f>
        <v>0</v>
      </c>
      <c r="P11" s="41">
        <v>0</v>
      </c>
      <c r="Q11" s="39">
        <f t="shared" ref="Q11" si="0">ROUND(E11*P11,2)</f>
        <v>0</v>
      </c>
      <c r="R11" s="147">
        <f>F11+L11+H11+J11+P11</f>
        <v>0.8</v>
      </c>
      <c r="S11" s="148">
        <f>K11+I11+M11+G11+Q11+O11</f>
        <v>4800</v>
      </c>
      <c r="T11" s="34"/>
      <c r="V11" s="167"/>
      <c r="W11" s="386" t="s">
        <v>249</v>
      </c>
      <c r="X11" s="387" t="s">
        <v>349</v>
      </c>
      <c r="Y11" s="278"/>
      <c r="Z11" s="279"/>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ref="Q12:Q36" si="3">ROUND(E12*P12,2)</f>
        <v>0</v>
      </c>
      <c r="R12" s="142">
        <f>F12+L12+H12+J12+P12+N12</f>
        <v>0</v>
      </c>
      <c r="S12" s="143">
        <f>K12+I12+M12+G12+Q12+O12</f>
        <v>0</v>
      </c>
      <c r="T12" s="34"/>
      <c r="V12" s="167"/>
      <c r="W12" s="386" t="s">
        <v>249</v>
      </c>
      <c r="X12" s="387" t="s">
        <v>350</v>
      </c>
      <c r="Y12" s="278"/>
      <c r="Z12" s="279"/>
      <c r="AA12" s="273"/>
    </row>
    <row r="13" spans="1:39" s="35" customFormat="1" ht="12" customHeight="1" x14ac:dyDescent="0.25">
      <c r="A13" s="675"/>
      <c r="B13" s="29"/>
      <c r="C13" s="291"/>
      <c r="D13" s="291"/>
      <c r="E13" s="344">
        <f t="shared" si="1"/>
        <v>0</v>
      </c>
      <c r="F13" s="48">
        <v>0</v>
      </c>
      <c r="G13" s="250">
        <f t="shared" si="2"/>
        <v>0</v>
      </c>
      <c r="H13" s="48">
        <v>0</v>
      </c>
      <c r="I13" s="64">
        <f t="shared" ref="I13:I36" si="4">ROUND(E13*H13,2)</f>
        <v>0</v>
      </c>
      <c r="J13" s="48">
        <v>0</v>
      </c>
      <c r="K13" s="467">
        <f t="shared" ref="K13:K36" si="5">ROUND(E13*J13,2)</f>
        <v>0</v>
      </c>
      <c r="L13" s="48">
        <v>0</v>
      </c>
      <c r="M13" s="75">
        <f t="shared" ref="M13:M36" si="6">ROUND(E13*L13,2)</f>
        <v>0</v>
      </c>
      <c r="N13" s="93">
        <v>0</v>
      </c>
      <c r="O13" s="289">
        <f t="shared" ref="O13:O36" si="7">ROUND(E13*N13,2)</f>
        <v>0</v>
      </c>
      <c r="P13" s="48">
        <v>0</v>
      </c>
      <c r="Q13" s="252">
        <f t="shared" si="3"/>
        <v>0</v>
      </c>
      <c r="R13" s="142">
        <f t="shared" ref="R13:R36" si="8">F13+L13+H13+J13+P13+N13</f>
        <v>0</v>
      </c>
      <c r="S13" s="143">
        <f t="shared" ref="S13:S36" si="9">K13+I13+M13+G13+Q13+O13</f>
        <v>0</v>
      </c>
      <c r="T13" s="34"/>
      <c r="V13" s="167"/>
      <c r="W13" s="386" t="s">
        <v>249</v>
      </c>
      <c r="X13" s="387" t="s">
        <v>256</v>
      </c>
      <c r="Y13" s="278"/>
      <c r="Z13" s="279"/>
      <c r="AA13" s="273"/>
    </row>
    <row r="14" spans="1:39" s="35" customFormat="1" ht="12" customHeight="1" x14ac:dyDescent="0.25">
      <c r="A14" s="675"/>
      <c r="B14" s="29"/>
      <c r="C14" s="291"/>
      <c r="D14" s="291"/>
      <c r="E14" s="345">
        <f t="shared" si="1"/>
        <v>0</v>
      </c>
      <c r="F14" s="48">
        <v>0</v>
      </c>
      <c r="G14" s="250">
        <f t="shared" si="2"/>
        <v>0</v>
      </c>
      <c r="H14" s="48">
        <v>0</v>
      </c>
      <c r="I14" s="64">
        <f t="shared" si="4"/>
        <v>0</v>
      </c>
      <c r="J14" s="48">
        <v>0</v>
      </c>
      <c r="K14" s="467">
        <f t="shared" si="5"/>
        <v>0</v>
      </c>
      <c r="L14" s="48">
        <v>0</v>
      </c>
      <c r="M14" s="75">
        <f t="shared" si="6"/>
        <v>0</v>
      </c>
      <c r="N14" s="93">
        <v>0</v>
      </c>
      <c r="O14" s="289">
        <f t="shared" si="7"/>
        <v>0</v>
      </c>
      <c r="P14" s="48">
        <v>0</v>
      </c>
      <c r="Q14" s="252">
        <f t="shared" si="3"/>
        <v>0</v>
      </c>
      <c r="R14" s="142">
        <f t="shared" si="8"/>
        <v>0</v>
      </c>
      <c r="S14" s="143">
        <f t="shared" si="9"/>
        <v>0</v>
      </c>
      <c r="T14" s="34"/>
      <c r="V14" s="167"/>
      <c r="W14" s="386" t="s">
        <v>249</v>
      </c>
      <c r="X14" s="387" t="s">
        <v>257</v>
      </c>
      <c r="Y14" s="278"/>
      <c r="Z14" s="279"/>
      <c r="AA14" s="273"/>
    </row>
    <row r="15" spans="1:39" s="35" customFormat="1" ht="12" customHeight="1" x14ac:dyDescent="0.25">
      <c r="A15" s="675"/>
      <c r="B15" s="29"/>
      <c r="C15" s="291"/>
      <c r="D15" s="291"/>
      <c r="E15" s="345">
        <f t="shared" si="1"/>
        <v>0</v>
      </c>
      <c r="F15" s="48">
        <v>0</v>
      </c>
      <c r="G15" s="250">
        <f t="shared" si="2"/>
        <v>0</v>
      </c>
      <c r="H15" s="48">
        <v>0</v>
      </c>
      <c r="I15" s="64">
        <f t="shared" si="4"/>
        <v>0</v>
      </c>
      <c r="J15" s="48">
        <v>0</v>
      </c>
      <c r="K15" s="467">
        <f t="shared" si="5"/>
        <v>0</v>
      </c>
      <c r="L15" s="48">
        <v>0</v>
      </c>
      <c r="M15" s="75">
        <f t="shared" si="6"/>
        <v>0</v>
      </c>
      <c r="N15" s="93">
        <v>0</v>
      </c>
      <c r="O15" s="289">
        <f t="shared" si="7"/>
        <v>0</v>
      </c>
      <c r="P15" s="48">
        <v>0</v>
      </c>
      <c r="Q15" s="252">
        <f t="shared" si="3"/>
        <v>0</v>
      </c>
      <c r="R15" s="142">
        <f t="shared" si="8"/>
        <v>0</v>
      </c>
      <c r="S15" s="143">
        <f t="shared" si="9"/>
        <v>0</v>
      </c>
      <c r="T15" s="34"/>
      <c r="V15" s="167"/>
      <c r="W15" s="386" t="s">
        <v>249</v>
      </c>
      <c r="X15" s="387" t="s">
        <v>233</v>
      </c>
      <c r="Y15" s="278"/>
      <c r="Z15" s="279"/>
      <c r="AA15" s="273"/>
    </row>
    <row r="16" spans="1:39" s="35" customFormat="1" ht="12" customHeight="1" x14ac:dyDescent="0.25">
      <c r="A16" s="675"/>
      <c r="B16" s="29"/>
      <c r="C16" s="291"/>
      <c r="D16" s="291"/>
      <c r="E16" s="345">
        <f>C16-D16</f>
        <v>0</v>
      </c>
      <c r="F16" s="48">
        <v>0</v>
      </c>
      <c r="G16" s="250">
        <f t="shared" si="2"/>
        <v>0</v>
      </c>
      <c r="H16" s="48">
        <v>0</v>
      </c>
      <c r="I16" s="64">
        <f t="shared" si="4"/>
        <v>0</v>
      </c>
      <c r="J16" s="48">
        <v>0</v>
      </c>
      <c r="K16" s="467">
        <f t="shared" si="5"/>
        <v>0</v>
      </c>
      <c r="L16" s="48">
        <v>0</v>
      </c>
      <c r="M16" s="75">
        <f t="shared" si="6"/>
        <v>0</v>
      </c>
      <c r="N16" s="93">
        <v>0</v>
      </c>
      <c r="O16" s="289">
        <f t="shared" si="7"/>
        <v>0</v>
      </c>
      <c r="P16" s="48">
        <v>0</v>
      </c>
      <c r="Q16" s="252">
        <f t="shared" si="3"/>
        <v>0</v>
      </c>
      <c r="R16" s="142">
        <f t="shared" si="8"/>
        <v>0</v>
      </c>
      <c r="S16" s="143">
        <f t="shared" si="9"/>
        <v>0</v>
      </c>
      <c r="T16" s="34"/>
      <c r="V16" s="167"/>
      <c r="W16" s="386" t="s">
        <v>249</v>
      </c>
      <c r="X16" s="387" t="s">
        <v>234</v>
      </c>
      <c r="Y16" s="278"/>
      <c r="Z16" s="279"/>
      <c r="AA16" s="273"/>
    </row>
    <row r="17" spans="1:27" s="35" customFormat="1" ht="12" customHeight="1" x14ac:dyDescent="0.25">
      <c r="A17" s="675"/>
      <c r="B17" s="29"/>
      <c r="C17" s="291"/>
      <c r="D17" s="291"/>
      <c r="E17" s="345">
        <f t="shared" ref="E17:E35" si="10">C17-D17</f>
        <v>0</v>
      </c>
      <c r="F17" s="48">
        <v>0</v>
      </c>
      <c r="G17" s="250">
        <f t="shared" si="2"/>
        <v>0</v>
      </c>
      <c r="H17" s="48">
        <v>0</v>
      </c>
      <c r="I17" s="64">
        <f t="shared" si="4"/>
        <v>0</v>
      </c>
      <c r="J17" s="48">
        <v>0</v>
      </c>
      <c r="K17" s="467">
        <f t="shared" si="5"/>
        <v>0</v>
      </c>
      <c r="L17" s="48">
        <v>0</v>
      </c>
      <c r="M17" s="75">
        <f t="shared" si="6"/>
        <v>0</v>
      </c>
      <c r="N17" s="93">
        <v>0</v>
      </c>
      <c r="O17" s="289">
        <f t="shared" si="7"/>
        <v>0</v>
      </c>
      <c r="P17" s="48">
        <v>0</v>
      </c>
      <c r="Q17" s="252">
        <f t="shared" si="3"/>
        <v>0</v>
      </c>
      <c r="R17" s="142">
        <f t="shared" si="8"/>
        <v>0</v>
      </c>
      <c r="S17" s="143">
        <f t="shared" si="9"/>
        <v>0</v>
      </c>
      <c r="T17" s="34"/>
      <c r="V17" s="167"/>
      <c r="W17" s="386" t="s">
        <v>249</v>
      </c>
      <c r="X17" s="387" t="s">
        <v>235</v>
      </c>
      <c r="Y17" s="278"/>
      <c r="Z17" s="279"/>
      <c r="AA17" s="273"/>
    </row>
    <row r="18" spans="1:27" s="35" customFormat="1" ht="12" customHeight="1" x14ac:dyDescent="0.25">
      <c r="A18" s="675"/>
      <c r="B18" s="29"/>
      <c r="C18" s="291"/>
      <c r="D18" s="291"/>
      <c r="E18" s="345">
        <f t="shared" si="10"/>
        <v>0</v>
      </c>
      <c r="F18" s="48">
        <v>0</v>
      </c>
      <c r="G18" s="250">
        <f t="shared" si="2"/>
        <v>0</v>
      </c>
      <c r="H18" s="48">
        <v>0</v>
      </c>
      <c r="I18" s="64">
        <f t="shared" si="4"/>
        <v>0</v>
      </c>
      <c r="J18" s="48">
        <v>0</v>
      </c>
      <c r="K18" s="467">
        <f t="shared" si="5"/>
        <v>0</v>
      </c>
      <c r="L18" s="48">
        <v>0</v>
      </c>
      <c r="M18" s="75">
        <f t="shared" si="6"/>
        <v>0</v>
      </c>
      <c r="N18" s="93">
        <v>0</v>
      </c>
      <c r="O18" s="289">
        <f t="shared" si="7"/>
        <v>0</v>
      </c>
      <c r="P18" s="48">
        <v>0</v>
      </c>
      <c r="Q18" s="252">
        <f t="shared" si="3"/>
        <v>0</v>
      </c>
      <c r="R18" s="142">
        <f t="shared" si="8"/>
        <v>0</v>
      </c>
      <c r="S18" s="143">
        <f t="shared" si="9"/>
        <v>0</v>
      </c>
      <c r="T18" s="34"/>
      <c r="V18" s="167"/>
      <c r="W18" s="386" t="s">
        <v>249</v>
      </c>
      <c r="X18" s="387" t="s">
        <v>250</v>
      </c>
      <c r="Y18" s="278"/>
      <c r="Z18" s="279"/>
      <c r="AA18" s="273"/>
    </row>
    <row r="19" spans="1:27" s="35" customFormat="1" ht="12" customHeight="1" x14ac:dyDescent="0.25">
      <c r="A19" s="675"/>
      <c r="B19" s="29"/>
      <c r="C19" s="291"/>
      <c r="D19" s="291"/>
      <c r="E19" s="345">
        <f t="shared" si="10"/>
        <v>0</v>
      </c>
      <c r="F19" s="48">
        <v>0</v>
      </c>
      <c r="G19" s="250">
        <f t="shared" si="2"/>
        <v>0</v>
      </c>
      <c r="H19" s="48">
        <v>0</v>
      </c>
      <c r="I19" s="64">
        <f t="shared" si="4"/>
        <v>0</v>
      </c>
      <c r="J19" s="48">
        <v>0</v>
      </c>
      <c r="K19" s="467">
        <f t="shared" si="5"/>
        <v>0</v>
      </c>
      <c r="L19" s="48">
        <v>0</v>
      </c>
      <c r="M19" s="75">
        <f t="shared" si="6"/>
        <v>0</v>
      </c>
      <c r="N19" s="93">
        <v>0</v>
      </c>
      <c r="O19" s="289">
        <f t="shared" si="7"/>
        <v>0</v>
      </c>
      <c r="P19" s="48">
        <v>0</v>
      </c>
      <c r="Q19" s="252">
        <f t="shared" si="3"/>
        <v>0</v>
      </c>
      <c r="R19" s="142">
        <f t="shared" si="8"/>
        <v>0</v>
      </c>
      <c r="S19" s="143">
        <f t="shared" si="9"/>
        <v>0</v>
      </c>
      <c r="T19" s="34"/>
      <c r="V19" s="167"/>
      <c r="W19" s="386" t="s">
        <v>249</v>
      </c>
      <c r="X19" s="387" t="s">
        <v>267</v>
      </c>
      <c r="Y19" s="278"/>
      <c r="Z19" s="279"/>
      <c r="AA19" s="273"/>
    </row>
    <row r="20" spans="1:27" s="35" customFormat="1" ht="12" customHeight="1" x14ac:dyDescent="0.25">
      <c r="A20" s="675"/>
      <c r="B20" s="29"/>
      <c r="C20" s="291"/>
      <c r="D20" s="291"/>
      <c r="E20" s="345">
        <f t="shared" si="10"/>
        <v>0</v>
      </c>
      <c r="F20" s="48">
        <v>0</v>
      </c>
      <c r="G20" s="250">
        <f t="shared" si="2"/>
        <v>0</v>
      </c>
      <c r="H20" s="48">
        <v>0</v>
      </c>
      <c r="I20" s="64">
        <f t="shared" si="4"/>
        <v>0</v>
      </c>
      <c r="J20" s="48">
        <v>0</v>
      </c>
      <c r="K20" s="467">
        <f t="shared" si="5"/>
        <v>0</v>
      </c>
      <c r="L20" s="48">
        <v>0</v>
      </c>
      <c r="M20" s="75">
        <f t="shared" si="6"/>
        <v>0</v>
      </c>
      <c r="N20" s="93">
        <v>0</v>
      </c>
      <c r="O20" s="289">
        <f t="shared" si="7"/>
        <v>0</v>
      </c>
      <c r="P20" s="48">
        <v>0</v>
      </c>
      <c r="Q20" s="252">
        <f t="shared" si="3"/>
        <v>0</v>
      </c>
      <c r="R20" s="142">
        <f t="shared" si="8"/>
        <v>0</v>
      </c>
      <c r="S20" s="143">
        <f t="shared" si="9"/>
        <v>0</v>
      </c>
      <c r="T20" s="34"/>
      <c r="V20" s="167"/>
      <c r="W20" s="386" t="s">
        <v>249</v>
      </c>
      <c r="X20" s="387" t="s">
        <v>268</v>
      </c>
      <c r="Y20" s="278"/>
      <c r="Z20" s="279"/>
      <c r="AA20" s="273"/>
    </row>
    <row r="21" spans="1:27" s="35" customFormat="1" ht="12" customHeight="1" x14ac:dyDescent="0.25">
      <c r="A21" s="675"/>
      <c r="B21" s="29"/>
      <c r="C21" s="291"/>
      <c r="D21" s="291"/>
      <c r="E21" s="345">
        <f t="shared" si="10"/>
        <v>0</v>
      </c>
      <c r="F21" s="48">
        <v>0</v>
      </c>
      <c r="G21" s="250">
        <f t="shared" si="2"/>
        <v>0</v>
      </c>
      <c r="H21" s="48">
        <v>0</v>
      </c>
      <c r="I21" s="64">
        <f t="shared" si="4"/>
        <v>0</v>
      </c>
      <c r="J21" s="48">
        <v>0</v>
      </c>
      <c r="K21" s="467">
        <f t="shared" si="5"/>
        <v>0</v>
      </c>
      <c r="L21" s="48">
        <v>0</v>
      </c>
      <c r="M21" s="75">
        <f t="shared" si="6"/>
        <v>0</v>
      </c>
      <c r="N21" s="93">
        <v>0</v>
      </c>
      <c r="O21" s="289">
        <f t="shared" si="7"/>
        <v>0</v>
      </c>
      <c r="P21" s="48">
        <v>0</v>
      </c>
      <c r="Q21" s="252">
        <f t="shared" si="3"/>
        <v>0</v>
      </c>
      <c r="R21" s="142">
        <f t="shared" si="8"/>
        <v>0</v>
      </c>
      <c r="S21" s="143">
        <f t="shared" si="9"/>
        <v>0</v>
      </c>
      <c r="T21" s="34"/>
      <c r="V21" s="167"/>
      <c r="W21" s="386" t="s">
        <v>249</v>
      </c>
      <c r="X21" s="387" t="s">
        <v>246</v>
      </c>
      <c r="Y21" s="278"/>
      <c r="Z21" s="279"/>
      <c r="AA21" s="273"/>
    </row>
    <row r="22" spans="1:27" s="35" customFormat="1" ht="12" customHeight="1" x14ac:dyDescent="0.25">
      <c r="A22" s="675"/>
      <c r="B22" s="29"/>
      <c r="C22" s="291"/>
      <c r="D22" s="291"/>
      <c r="E22" s="345">
        <f t="shared" si="10"/>
        <v>0</v>
      </c>
      <c r="F22" s="48">
        <v>0</v>
      </c>
      <c r="G22" s="250">
        <f t="shared" si="2"/>
        <v>0</v>
      </c>
      <c r="H22" s="48">
        <v>0</v>
      </c>
      <c r="I22" s="64">
        <f t="shared" si="4"/>
        <v>0</v>
      </c>
      <c r="J22" s="48">
        <v>0</v>
      </c>
      <c r="K22" s="467">
        <f t="shared" si="5"/>
        <v>0</v>
      </c>
      <c r="L22" s="48">
        <v>0</v>
      </c>
      <c r="M22" s="75">
        <f t="shared" si="6"/>
        <v>0</v>
      </c>
      <c r="N22" s="93">
        <v>0</v>
      </c>
      <c r="O22" s="289">
        <f t="shared" si="7"/>
        <v>0</v>
      </c>
      <c r="P22" s="48">
        <v>0</v>
      </c>
      <c r="Q22" s="252">
        <f t="shared" si="3"/>
        <v>0</v>
      </c>
      <c r="R22" s="142">
        <f t="shared" si="8"/>
        <v>0</v>
      </c>
      <c r="S22" s="143">
        <f t="shared" si="9"/>
        <v>0</v>
      </c>
      <c r="T22" s="34"/>
      <c r="V22" s="167"/>
      <c r="W22" s="386" t="s">
        <v>249</v>
      </c>
      <c r="X22" s="387" t="s">
        <v>354</v>
      </c>
      <c r="Y22" s="278"/>
      <c r="Z22" s="279"/>
      <c r="AA22" s="273"/>
    </row>
    <row r="23" spans="1:27" s="35" customFormat="1" ht="12" customHeight="1" x14ac:dyDescent="0.25">
      <c r="A23" s="675"/>
      <c r="B23" s="29"/>
      <c r="C23" s="291"/>
      <c r="D23" s="291"/>
      <c r="E23" s="345">
        <f t="shared" si="10"/>
        <v>0</v>
      </c>
      <c r="F23" s="48">
        <v>0</v>
      </c>
      <c r="G23" s="250">
        <f t="shared" si="2"/>
        <v>0</v>
      </c>
      <c r="H23" s="48">
        <v>0</v>
      </c>
      <c r="I23" s="64">
        <f t="shared" si="4"/>
        <v>0</v>
      </c>
      <c r="J23" s="48">
        <v>0</v>
      </c>
      <c r="K23" s="467">
        <f t="shared" si="5"/>
        <v>0</v>
      </c>
      <c r="L23" s="48">
        <v>0</v>
      </c>
      <c r="M23" s="75">
        <f t="shared" si="6"/>
        <v>0</v>
      </c>
      <c r="N23" s="93">
        <v>0</v>
      </c>
      <c r="O23" s="289">
        <f t="shared" si="7"/>
        <v>0</v>
      </c>
      <c r="P23" s="48">
        <v>0</v>
      </c>
      <c r="Q23" s="252">
        <f t="shared" si="3"/>
        <v>0</v>
      </c>
      <c r="R23" s="142">
        <f t="shared" si="8"/>
        <v>0</v>
      </c>
      <c r="S23" s="143">
        <f t="shared" si="9"/>
        <v>0</v>
      </c>
      <c r="T23" s="34"/>
      <c r="V23" s="167"/>
      <c r="W23" s="386" t="s">
        <v>249</v>
      </c>
      <c r="X23" s="387" t="s">
        <v>247</v>
      </c>
      <c r="Y23" s="278"/>
      <c r="Z23" s="279"/>
      <c r="AA23" s="273"/>
    </row>
    <row r="24" spans="1:27" s="35" customFormat="1" ht="12" customHeight="1" x14ac:dyDescent="0.25">
      <c r="A24" s="675"/>
      <c r="B24" s="29"/>
      <c r="C24" s="291"/>
      <c r="D24" s="291"/>
      <c r="E24" s="345">
        <f t="shared" si="10"/>
        <v>0</v>
      </c>
      <c r="F24" s="48">
        <v>0</v>
      </c>
      <c r="G24" s="250">
        <f t="shared" si="2"/>
        <v>0</v>
      </c>
      <c r="H24" s="48">
        <v>0</v>
      </c>
      <c r="I24" s="64">
        <f t="shared" si="4"/>
        <v>0</v>
      </c>
      <c r="J24" s="48">
        <v>0</v>
      </c>
      <c r="K24" s="467">
        <f t="shared" si="5"/>
        <v>0</v>
      </c>
      <c r="L24" s="48">
        <v>0</v>
      </c>
      <c r="M24" s="75">
        <f t="shared" si="6"/>
        <v>0</v>
      </c>
      <c r="N24" s="93">
        <v>0</v>
      </c>
      <c r="O24" s="289">
        <f t="shared" si="7"/>
        <v>0</v>
      </c>
      <c r="P24" s="48">
        <v>0</v>
      </c>
      <c r="Q24" s="252">
        <f t="shared" si="3"/>
        <v>0</v>
      </c>
      <c r="R24" s="142">
        <f t="shared" si="8"/>
        <v>0</v>
      </c>
      <c r="S24" s="143">
        <f t="shared" si="9"/>
        <v>0</v>
      </c>
      <c r="T24" s="34"/>
      <c r="V24" s="167"/>
      <c r="W24" s="386" t="s">
        <v>249</v>
      </c>
      <c r="X24" s="387" t="s">
        <v>236</v>
      </c>
      <c r="Y24" s="278"/>
      <c r="Z24" s="279"/>
      <c r="AA24" s="273"/>
    </row>
    <row r="25" spans="1:27" s="35" customFormat="1" ht="12" customHeight="1" x14ac:dyDescent="0.25">
      <c r="A25" s="675"/>
      <c r="B25" s="29"/>
      <c r="C25" s="291"/>
      <c r="D25" s="291"/>
      <c r="E25" s="345">
        <f t="shared" si="10"/>
        <v>0</v>
      </c>
      <c r="F25" s="48">
        <v>0</v>
      </c>
      <c r="G25" s="250">
        <f t="shared" si="2"/>
        <v>0</v>
      </c>
      <c r="H25" s="48">
        <v>0</v>
      </c>
      <c r="I25" s="64">
        <f t="shared" si="4"/>
        <v>0</v>
      </c>
      <c r="J25" s="48">
        <v>0</v>
      </c>
      <c r="K25" s="467">
        <f t="shared" si="5"/>
        <v>0</v>
      </c>
      <c r="L25" s="48">
        <v>0</v>
      </c>
      <c r="M25" s="75">
        <f t="shared" si="6"/>
        <v>0</v>
      </c>
      <c r="N25" s="93">
        <v>0</v>
      </c>
      <c r="O25" s="289">
        <f t="shared" si="7"/>
        <v>0</v>
      </c>
      <c r="P25" s="48">
        <v>0</v>
      </c>
      <c r="Q25" s="252">
        <f t="shared" si="3"/>
        <v>0</v>
      </c>
      <c r="R25" s="142">
        <f t="shared" si="8"/>
        <v>0</v>
      </c>
      <c r="S25" s="143">
        <f t="shared" si="9"/>
        <v>0</v>
      </c>
      <c r="T25" s="34"/>
      <c r="V25" s="167"/>
      <c r="W25" s="386" t="s">
        <v>249</v>
      </c>
      <c r="X25" s="387" t="s">
        <v>237</v>
      </c>
      <c r="Y25" s="278"/>
      <c r="Z25" s="279"/>
      <c r="AA25" s="273"/>
    </row>
    <row r="26" spans="1:27" s="35" customFormat="1" ht="12" customHeight="1" x14ac:dyDescent="0.25">
      <c r="A26" s="675"/>
      <c r="B26" s="29"/>
      <c r="C26" s="291"/>
      <c r="D26" s="291"/>
      <c r="E26" s="345">
        <f t="shared" si="10"/>
        <v>0</v>
      </c>
      <c r="F26" s="48">
        <v>0</v>
      </c>
      <c r="G26" s="250">
        <f t="shared" si="2"/>
        <v>0</v>
      </c>
      <c r="H26" s="48">
        <v>0</v>
      </c>
      <c r="I26" s="64">
        <f t="shared" si="4"/>
        <v>0</v>
      </c>
      <c r="J26" s="48">
        <v>0</v>
      </c>
      <c r="K26" s="467">
        <f t="shared" si="5"/>
        <v>0</v>
      </c>
      <c r="L26" s="48">
        <v>0</v>
      </c>
      <c r="M26" s="75">
        <f t="shared" si="6"/>
        <v>0</v>
      </c>
      <c r="N26" s="93">
        <v>0</v>
      </c>
      <c r="O26" s="289">
        <f t="shared" si="7"/>
        <v>0</v>
      </c>
      <c r="P26" s="48">
        <v>0</v>
      </c>
      <c r="Q26" s="252">
        <f t="shared" si="3"/>
        <v>0</v>
      </c>
      <c r="R26" s="142">
        <f t="shared" si="8"/>
        <v>0</v>
      </c>
      <c r="S26" s="143">
        <f t="shared" si="9"/>
        <v>0</v>
      </c>
      <c r="T26" s="34"/>
      <c r="V26" s="167"/>
      <c r="W26" s="386" t="s">
        <v>249</v>
      </c>
      <c r="X26" s="433" t="s">
        <v>238</v>
      </c>
      <c r="Y26" s="278"/>
      <c r="Z26" s="279"/>
      <c r="AA26" s="273"/>
    </row>
    <row r="27" spans="1:27" s="35" customFormat="1" ht="12" customHeight="1" x14ac:dyDescent="0.25">
      <c r="A27" s="675"/>
      <c r="B27" s="29"/>
      <c r="C27" s="291"/>
      <c r="D27" s="291"/>
      <c r="E27" s="345">
        <f t="shared" si="10"/>
        <v>0</v>
      </c>
      <c r="F27" s="48">
        <v>0</v>
      </c>
      <c r="G27" s="250">
        <f t="shared" si="2"/>
        <v>0</v>
      </c>
      <c r="H27" s="48">
        <v>0</v>
      </c>
      <c r="I27" s="64">
        <f t="shared" si="4"/>
        <v>0</v>
      </c>
      <c r="J27" s="48">
        <v>0</v>
      </c>
      <c r="K27" s="467">
        <f t="shared" si="5"/>
        <v>0</v>
      </c>
      <c r="L27" s="48">
        <v>0</v>
      </c>
      <c r="M27" s="75">
        <f t="shared" si="6"/>
        <v>0</v>
      </c>
      <c r="N27" s="93">
        <v>0</v>
      </c>
      <c r="O27" s="289">
        <f t="shared" si="7"/>
        <v>0</v>
      </c>
      <c r="P27" s="48">
        <v>0</v>
      </c>
      <c r="Q27" s="252">
        <f t="shared" si="3"/>
        <v>0</v>
      </c>
      <c r="R27" s="142">
        <f t="shared" si="8"/>
        <v>0</v>
      </c>
      <c r="S27" s="143">
        <f t="shared" si="9"/>
        <v>0</v>
      </c>
      <c r="T27" s="34"/>
      <c r="V27" s="167"/>
      <c r="W27" s="386" t="s">
        <v>249</v>
      </c>
      <c r="X27" s="387" t="s">
        <v>239</v>
      </c>
      <c r="Y27" s="278"/>
      <c r="Z27" s="279"/>
      <c r="AA27" s="273"/>
    </row>
    <row r="28" spans="1:27" s="35" customFormat="1" ht="12" customHeight="1" x14ac:dyDescent="0.25">
      <c r="A28" s="675"/>
      <c r="B28" s="29"/>
      <c r="C28" s="291"/>
      <c r="D28" s="291"/>
      <c r="E28" s="345">
        <f t="shared" si="10"/>
        <v>0</v>
      </c>
      <c r="F28" s="48">
        <v>0</v>
      </c>
      <c r="G28" s="250">
        <f t="shared" si="2"/>
        <v>0</v>
      </c>
      <c r="H28" s="48">
        <v>0</v>
      </c>
      <c r="I28" s="64">
        <f t="shared" si="4"/>
        <v>0</v>
      </c>
      <c r="J28" s="48">
        <v>0</v>
      </c>
      <c r="K28" s="467">
        <f t="shared" si="5"/>
        <v>0</v>
      </c>
      <c r="L28" s="48">
        <v>0</v>
      </c>
      <c r="M28" s="75">
        <f t="shared" si="6"/>
        <v>0</v>
      </c>
      <c r="N28" s="93">
        <v>0</v>
      </c>
      <c r="O28" s="289">
        <f t="shared" si="7"/>
        <v>0</v>
      </c>
      <c r="P28" s="48">
        <v>0</v>
      </c>
      <c r="Q28" s="252">
        <f t="shared" si="3"/>
        <v>0</v>
      </c>
      <c r="R28" s="142">
        <f t="shared" si="8"/>
        <v>0</v>
      </c>
      <c r="S28" s="143">
        <f t="shared" si="9"/>
        <v>0</v>
      </c>
      <c r="T28" s="34"/>
      <c r="V28" s="167"/>
      <c r="W28" s="386" t="s">
        <v>249</v>
      </c>
      <c r="X28" s="387" t="s">
        <v>462</v>
      </c>
      <c r="Y28" s="278"/>
      <c r="Z28" s="279"/>
      <c r="AA28" s="273"/>
    </row>
    <row r="29" spans="1:27" s="35" customFormat="1" ht="12" customHeight="1" x14ac:dyDescent="0.25">
      <c r="A29" s="675"/>
      <c r="B29" s="29"/>
      <c r="C29" s="291"/>
      <c r="D29" s="291"/>
      <c r="E29" s="345">
        <f t="shared" si="10"/>
        <v>0</v>
      </c>
      <c r="F29" s="48">
        <v>0</v>
      </c>
      <c r="G29" s="250">
        <f t="shared" si="2"/>
        <v>0</v>
      </c>
      <c r="H29" s="48">
        <v>0</v>
      </c>
      <c r="I29" s="64">
        <f t="shared" si="4"/>
        <v>0</v>
      </c>
      <c r="J29" s="48">
        <v>0</v>
      </c>
      <c r="K29" s="467">
        <f t="shared" si="5"/>
        <v>0</v>
      </c>
      <c r="L29" s="48">
        <v>0</v>
      </c>
      <c r="M29" s="75">
        <f t="shared" si="6"/>
        <v>0</v>
      </c>
      <c r="N29" s="93">
        <v>0</v>
      </c>
      <c r="O29" s="289">
        <f t="shared" si="7"/>
        <v>0</v>
      </c>
      <c r="P29" s="48">
        <v>0</v>
      </c>
      <c r="Q29" s="252">
        <f t="shared" si="3"/>
        <v>0</v>
      </c>
      <c r="R29" s="142">
        <f t="shared" si="8"/>
        <v>0</v>
      </c>
      <c r="S29" s="143">
        <f t="shared" si="9"/>
        <v>0</v>
      </c>
      <c r="T29" s="34"/>
      <c r="V29" s="167"/>
      <c r="W29" s="388" t="s">
        <v>249</v>
      </c>
      <c r="X29" s="387" t="s">
        <v>465</v>
      </c>
      <c r="Y29" s="278"/>
      <c r="Z29" s="279"/>
      <c r="AA29" s="273"/>
    </row>
    <row r="30" spans="1:27" s="35" customFormat="1" ht="12" customHeight="1" x14ac:dyDescent="0.25">
      <c r="A30" s="675"/>
      <c r="B30" s="29"/>
      <c r="C30" s="291"/>
      <c r="D30" s="291"/>
      <c r="E30" s="345">
        <f t="shared" si="10"/>
        <v>0</v>
      </c>
      <c r="F30" s="48">
        <v>0</v>
      </c>
      <c r="G30" s="250">
        <f t="shared" si="2"/>
        <v>0</v>
      </c>
      <c r="H30" s="48">
        <v>0</v>
      </c>
      <c r="I30" s="64">
        <f t="shared" si="4"/>
        <v>0</v>
      </c>
      <c r="J30" s="48">
        <v>0</v>
      </c>
      <c r="K30" s="467">
        <f t="shared" si="5"/>
        <v>0</v>
      </c>
      <c r="L30" s="48">
        <v>0</v>
      </c>
      <c r="M30" s="75">
        <f t="shared" si="6"/>
        <v>0</v>
      </c>
      <c r="N30" s="93">
        <v>0</v>
      </c>
      <c r="O30" s="289">
        <f t="shared" si="7"/>
        <v>0</v>
      </c>
      <c r="P30" s="48">
        <v>0</v>
      </c>
      <c r="Q30" s="252">
        <f t="shared" si="3"/>
        <v>0</v>
      </c>
      <c r="R30" s="142">
        <f t="shared" si="8"/>
        <v>0</v>
      </c>
      <c r="S30" s="143">
        <f t="shared" si="9"/>
        <v>0</v>
      </c>
      <c r="T30" s="34"/>
      <c r="V30" s="167"/>
      <c r="W30" s="388" t="s">
        <v>249</v>
      </c>
      <c r="X30" s="387" t="s">
        <v>547</v>
      </c>
      <c r="Y30" s="278"/>
      <c r="Z30" s="279"/>
      <c r="AA30" s="273"/>
    </row>
    <row r="31" spans="1:27" s="35" customFormat="1" ht="12" customHeight="1" x14ac:dyDescent="0.25">
      <c r="A31" s="675"/>
      <c r="B31" s="29"/>
      <c r="C31" s="291"/>
      <c r="D31" s="291"/>
      <c r="E31" s="345">
        <f t="shared" si="10"/>
        <v>0</v>
      </c>
      <c r="F31" s="48">
        <v>0</v>
      </c>
      <c r="G31" s="250">
        <f t="shared" si="2"/>
        <v>0</v>
      </c>
      <c r="H31" s="48">
        <v>0</v>
      </c>
      <c r="I31" s="64">
        <f t="shared" si="4"/>
        <v>0</v>
      </c>
      <c r="J31" s="48">
        <v>0</v>
      </c>
      <c r="K31" s="467">
        <f t="shared" si="5"/>
        <v>0</v>
      </c>
      <c r="L31" s="48">
        <v>0</v>
      </c>
      <c r="M31" s="75">
        <f t="shared" si="6"/>
        <v>0</v>
      </c>
      <c r="N31" s="93">
        <v>0</v>
      </c>
      <c r="O31" s="289">
        <f t="shared" si="7"/>
        <v>0</v>
      </c>
      <c r="P31" s="48">
        <v>0</v>
      </c>
      <c r="Q31" s="252">
        <f t="shared" si="3"/>
        <v>0</v>
      </c>
      <c r="R31" s="142">
        <f t="shared" si="8"/>
        <v>0</v>
      </c>
      <c r="S31" s="143">
        <f t="shared" si="9"/>
        <v>0</v>
      </c>
      <c r="T31" s="34"/>
      <c r="V31" s="167"/>
      <c r="W31" s="388" t="s">
        <v>249</v>
      </c>
      <c r="X31" s="387" t="s">
        <v>463</v>
      </c>
      <c r="Y31" s="278"/>
      <c r="Z31" s="279"/>
      <c r="AA31" s="273"/>
    </row>
    <row r="32" spans="1:27" s="35" customFormat="1" ht="12" customHeight="1" x14ac:dyDescent="0.25">
      <c r="A32" s="675"/>
      <c r="B32" s="29"/>
      <c r="C32" s="291"/>
      <c r="D32" s="291"/>
      <c r="E32" s="345">
        <f t="shared" si="10"/>
        <v>0</v>
      </c>
      <c r="F32" s="48">
        <v>0</v>
      </c>
      <c r="G32" s="250">
        <f t="shared" si="2"/>
        <v>0</v>
      </c>
      <c r="H32" s="48">
        <v>0</v>
      </c>
      <c r="I32" s="64">
        <f t="shared" si="4"/>
        <v>0</v>
      </c>
      <c r="J32" s="48">
        <v>0</v>
      </c>
      <c r="K32" s="467">
        <f t="shared" si="5"/>
        <v>0</v>
      </c>
      <c r="L32" s="48">
        <v>0</v>
      </c>
      <c r="M32" s="75">
        <f t="shared" si="6"/>
        <v>0</v>
      </c>
      <c r="N32" s="93">
        <v>0</v>
      </c>
      <c r="O32" s="289">
        <f t="shared" si="7"/>
        <v>0</v>
      </c>
      <c r="P32" s="48">
        <v>0</v>
      </c>
      <c r="Q32" s="252">
        <f t="shared" si="3"/>
        <v>0</v>
      </c>
      <c r="R32" s="142">
        <f t="shared" si="8"/>
        <v>0</v>
      </c>
      <c r="S32" s="143">
        <f t="shared" si="9"/>
        <v>0</v>
      </c>
      <c r="T32" s="34"/>
      <c r="V32" s="167"/>
      <c r="W32" s="388" t="s">
        <v>249</v>
      </c>
      <c r="X32" s="387" t="s">
        <v>464</v>
      </c>
      <c r="Y32" s="278"/>
      <c r="Z32" s="279"/>
      <c r="AA32" s="273"/>
    </row>
    <row r="33" spans="1:27" s="35" customFormat="1" ht="12" customHeight="1" x14ac:dyDescent="0.25">
      <c r="A33" s="675"/>
      <c r="B33" s="29"/>
      <c r="C33" s="291"/>
      <c r="D33" s="291"/>
      <c r="E33" s="345">
        <f t="shared" si="10"/>
        <v>0</v>
      </c>
      <c r="F33" s="48">
        <v>0</v>
      </c>
      <c r="G33" s="250">
        <f t="shared" si="2"/>
        <v>0</v>
      </c>
      <c r="H33" s="48">
        <v>0</v>
      </c>
      <c r="I33" s="64">
        <f t="shared" si="4"/>
        <v>0</v>
      </c>
      <c r="J33" s="48">
        <v>0</v>
      </c>
      <c r="K33" s="467">
        <f t="shared" si="5"/>
        <v>0</v>
      </c>
      <c r="L33" s="48">
        <v>0</v>
      </c>
      <c r="M33" s="75">
        <f t="shared" si="6"/>
        <v>0</v>
      </c>
      <c r="N33" s="93">
        <v>0</v>
      </c>
      <c r="O33" s="289">
        <f t="shared" si="7"/>
        <v>0</v>
      </c>
      <c r="P33" s="48">
        <v>0</v>
      </c>
      <c r="Q33" s="252">
        <f t="shared" si="3"/>
        <v>0</v>
      </c>
      <c r="R33" s="142">
        <f t="shared" si="8"/>
        <v>0</v>
      </c>
      <c r="S33" s="143">
        <f t="shared" si="9"/>
        <v>0</v>
      </c>
      <c r="T33" s="34"/>
      <c r="V33" s="167"/>
      <c r="W33" s="388" t="s">
        <v>249</v>
      </c>
      <c r="X33" s="387" t="s">
        <v>548</v>
      </c>
      <c r="Y33" s="278"/>
      <c r="Z33" s="279"/>
      <c r="AA33" s="273"/>
    </row>
    <row r="34" spans="1:27" s="35" customFormat="1" ht="12" customHeight="1" x14ac:dyDescent="0.25">
      <c r="A34" s="675"/>
      <c r="B34" s="29"/>
      <c r="C34" s="291"/>
      <c r="D34" s="291"/>
      <c r="E34" s="345">
        <f t="shared" si="10"/>
        <v>0</v>
      </c>
      <c r="F34" s="48">
        <v>0</v>
      </c>
      <c r="G34" s="250">
        <f t="shared" si="2"/>
        <v>0</v>
      </c>
      <c r="H34" s="48">
        <v>0</v>
      </c>
      <c r="I34" s="64">
        <f t="shared" si="4"/>
        <v>0</v>
      </c>
      <c r="J34" s="48">
        <v>0</v>
      </c>
      <c r="K34" s="467">
        <f t="shared" si="5"/>
        <v>0</v>
      </c>
      <c r="L34" s="48">
        <v>0</v>
      </c>
      <c r="M34" s="75">
        <f t="shared" si="6"/>
        <v>0</v>
      </c>
      <c r="N34" s="93">
        <v>0</v>
      </c>
      <c r="O34" s="289">
        <f t="shared" si="7"/>
        <v>0</v>
      </c>
      <c r="P34" s="48">
        <v>0</v>
      </c>
      <c r="Q34" s="252">
        <f t="shared" si="3"/>
        <v>0</v>
      </c>
      <c r="R34" s="142">
        <f t="shared" si="8"/>
        <v>0</v>
      </c>
      <c r="S34" s="143">
        <f t="shared" si="9"/>
        <v>0</v>
      </c>
      <c r="T34" s="34"/>
      <c r="V34" s="167"/>
      <c r="W34" s="388" t="s">
        <v>249</v>
      </c>
      <c r="X34" s="387" t="s">
        <v>329</v>
      </c>
      <c r="Y34" s="278"/>
      <c r="Z34" s="279"/>
      <c r="AA34" s="273"/>
    </row>
    <row r="35" spans="1:27" s="35" customFormat="1" ht="12" customHeight="1" x14ac:dyDescent="0.25">
      <c r="A35" s="675"/>
      <c r="B35" s="29"/>
      <c r="C35" s="291"/>
      <c r="D35" s="291"/>
      <c r="E35" s="345">
        <f t="shared" si="10"/>
        <v>0</v>
      </c>
      <c r="F35" s="48">
        <v>0</v>
      </c>
      <c r="G35" s="250">
        <f t="shared" si="2"/>
        <v>0</v>
      </c>
      <c r="H35" s="48">
        <v>0</v>
      </c>
      <c r="I35" s="64">
        <f t="shared" si="4"/>
        <v>0</v>
      </c>
      <c r="J35" s="48">
        <v>0</v>
      </c>
      <c r="K35" s="467">
        <f t="shared" si="5"/>
        <v>0</v>
      </c>
      <c r="L35" s="48">
        <v>0</v>
      </c>
      <c r="M35" s="75">
        <f t="shared" si="6"/>
        <v>0</v>
      </c>
      <c r="N35" s="93">
        <v>0</v>
      </c>
      <c r="O35" s="289">
        <f t="shared" si="7"/>
        <v>0</v>
      </c>
      <c r="P35" s="48">
        <v>0</v>
      </c>
      <c r="Q35" s="252">
        <f t="shared" si="3"/>
        <v>0</v>
      </c>
      <c r="R35" s="142">
        <f t="shared" si="8"/>
        <v>0</v>
      </c>
      <c r="S35" s="143">
        <f t="shared" si="9"/>
        <v>0</v>
      </c>
      <c r="T35" s="34"/>
      <c r="V35" s="167"/>
      <c r="W35" s="388" t="s">
        <v>249</v>
      </c>
      <c r="X35" s="387" t="s">
        <v>330</v>
      </c>
      <c r="Y35" s="278"/>
      <c r="Z35" s="279"/>
      <c r="AA35" s="273"/>
    </row>
    <row r="36" spans="1:27" s="35" customFormat="1" ht="12" customHeight="1" thickBot="1" x14ac:dyDescent="0.3">
      <c r="A36" s="676"/>
      <c r="B36" s="30"/>
      <c r="C36" s="292"/>
      <c r="D36" s="292"/>
      <c r="E36" s="346"/>
      <c r="F36" s="48">
        <v>0</v>
      </c>
      <c r="G36" s="250">
        <f t="shared" si="2"/>
        <v>0</v>
      </c>
      <c r="H36" s="48">
        <v>0</v>
      </c>
      <c r="I36" s="64">
        <f t="shared" si="4"/>
        <v>0</v>
      </c>
      <c r="J36" s="48">
        <v>0</v>
      </c>
      <c r="K36" s="467">
        <f t="shared" si="5"/>
        <v>0</v>
      </c>
      <c r="L36" s="48">
        <v>0</v>
      </c>
      <c r="M36" s="75">
        <f t="shared" si="6"/>
        <v>0</v>
      </c>
      <c r="N36" s="94">
        <v>0</v>
      </c>
      <c r="O36" s="289">
        <f t="shared" si="7"/>
        <v>0</v>
      </c>
      <c r="P36" s="48">
        <v>0</v>
      </c>
      <c r="Q36" s="252">
        <f t="shared" si="3"/>
        <v>0</v>
      </c>
      <c r="R36" s="142">
        <f t="shared" si="8"/>
        <v>0</v>
      </c>
      <c r="S36" s="143">
        <f t="shared" si="9"/>
        <v>0</v>
      </c>
      <c r="T36" s="34"/>
      <c r="V36" s="167"/>
      <c r="W36" s="388" t="s">
        <v>249</v>
      </c>
      <c r="X36" s="403" t="s">
        <v>125</v>
      </c>
      <c r="Y36" s="278"/>
      <c r="Z36" s="279"/>
      <c r="AA36" s="273"/>
    </row>
    <row r="37" spans="1:27" s="111" customFormat="1" ht="18.75" customHeight="1" thickBot="1" x14ac:dyDescent="0.3">
      <c r="A37" s="36"/>
      <c r="B37" s="253" t="s">
        <v>240</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388" t="s">
        <v>249</v>
      </c>
      <c r="X37" s="434" t="s">
        <v>248</v>
      </c>
      <c r="Y37" s="239"/>
      <c r="Z37" s="280"/>
      <c r="AA37" s="238"/>
    </row>
    <row r="38" spans="1:27" s="35" customFormat="1" ht="39.75" customHeight="1" thickTop="1" thickBot="1" x14ac:dyDescent="0.3">
      <c r="A38" s="36"/>
      <c r="B38" s="67" t="s">
        <v>242</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414"/>
      <c r="X38" s="435"/>
      <c r="Y38" s="415"/>
      <c r="Z38" s="281"/>
      <c r="AA38" s="273"/>
    </row>
    <row r="39" spans="1:27" s="27" customFormat="1" ht="12.75" x14ac:dyDescent="0.2">
      <c r="A39" s="25"/>
      <c r="B39" s="66"/>
      <c r="C39" s="226"/>
      <c r="D39" s="226"/>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275"/>
      <c r="X39" s="275"/>
      <c r="Y39" s="275"/>
      <c r="Z39" s="275"/>
    </row>
    <row r="40" spans="1:27" s="35" customFormat="1" ht="12.75" x14ac:dyDescent="0.2">
      <c r="A40" s="674" t="s">
        <v>28</v>
      </c>
      <c r="B40" s="63" t="s">
        <v>243</v>
      </c>
      <c r="C40" s="231">
        <v>15000</v>
      </c>
      <c r="D40" s="296"/>
      <c r="E40" s="231">
        <f>C40-D40</f>
        <v>15000</v>
      </c>
      <c r="F40" s="37">
        <v>0.05</v>
      </c>
      <c r="G40" s="40">
        <f>ROUND(D40*F40,2)</f>
        <v>0</v>
      </c>
      <c r="H40" s="37">
        <v>0.03</v>
      </c>
      <c r="I40" s="39">
        <f>ROUND(D40*H40,2)</f>
        <v>0</v>
      </c>
      <c r="J40" s="37">
        <v>0.04</v>
      </c>
      <c r="K40" s="38">
        <f>ROUND(D40*J40,2)</f>
        <v>0</v>
      </c>
      <c r="L40" s="240">
        <v>2.5000000000000001E-2</v>
      </c>
      <c r="M40" s="39">
        <f>ROUND(D40*L40,2)</f>
        <v>0</v>
      </c>
      <c r="N40" s="241">
        <v>1.7999999999999999E-2</v>
      </c>
      <c r="O40" s="39">
        <f>D40*N40</f>
        <v>0</v>
      </c>
      <c r="P40" s="241">
        <v>1.7999999999999999E-2</v>
      </c>
      <c r="Q40" s="121">
        <f>ROUND(D40*P40,2)</f>
        <v>0</v>
      </c>
      <c r="R40" s="242">
        <f>F40+L40+H40+J40+P40</f>
        <v>0.16300000000000001</v>
      </c>
      <c r="S40" s="148">
        <f>K40+I40+M40+G40+Q40+O40</f>
        <v>0</v>
      </c>
      <c r="T40" s="34"/>
    </row>
    <row r="41" spans="1:27" s="35" customFormat="1" ht="12" customHeight="1" x14ac:dyDescent="0.2">
      <c r="A41" s="675"/>
      <c r="B41" s="271" t="s">
        <v>244</v>
      </c>
      <c r="C41" s="231">
        <v>8000</v>
      </c>
      <c r="D41" s="296">
        <v>2000</v>
      </c>
      <c r="E41" s="231">
        <f>C41-D41</f>
        <v>6000</v>
      </c>
      <c r="F41" s="37">
        <v>0.05</v>
      </c>
      <c r="G41" s="40">
        <f>ROUND(D41*F41,2)</f>
        <v>100</v>
      </c>
      <c r="H41" s="37">
        <v>0.03</v>
      </c>
      <c r="I41" s="39">
        <f>ROUND(D41*H41,2)</f>
        <v>60</v>
      </c>
      <c r="J41" s="37">
        <v>0.04</v>
      </c>
      <c r="K41" s="38">
        <f>ROUND(D41*J41,2)</f>
        <v>80</v>
      </c>
      <c r="L41" s="240">
        <v>2.5000000000000001E-2</v>
      </c>
      <c r="M41" s="39">
        <f>ROUND(D41*L41,2)</f>
        <v>50</v>
      </c>
      <c r="N41" s="241">
        <v>1.7999999999999999E-2</v>
      </c>
      <c r="O41" s="39">
        <f>D41*N41</f>
        <v>36</v>
      </c>
      <c r="P41" s="241">
        <v>1.7999999999999999E-2</v>
      </c>
      <c r="Q41" s="121">
        <f>ROUND(D41*P41,2)</f>
        <v>36</v>
      </c>
      <c r="R41" s="242">
        <f>F41+L41+H41+J41+P41</f>
        <v>0.16300000000000001</v>
      </c>
      <c r="S41" s="148">
        <f>K41+I41+M41+G41+Q41+O41</f>
        <v>362</v>
      </c>
      <c r="T41" s="34"/>
    </row>
    <row r="42" spans="1:27" s="35" customFormat="1" ht="12" customHeight="1" x14ac:dyDescent="0.2">
      <c r="A42" s="675"/>
      <c r="B42" s="29"/>
      <c r="C42" s="291"/>
      <c r="D42" s="291"/>
      <c r="E42" s="344">
        <f t="shared" ref="E42:E45" si="11">C42-D42</f>
        <v>0</v>
      </c>
      <c r="F42" s="48">
        <v>0</v>
      </c>
      <c r="G42" s="250">
        <f>ROUND(D42*F42,2)</f>
        <v>0</v>
      </c>
      <c r="H42" s="48">
        <v>0</v>
      </c>
      <c r="I42" s="64">
        <f>ROUND(D42*H42,2)</f>
        <v>0</v>
      </c>
      <c r="J42" s="48">
        <v>0</v>
      </c>
      <c r="K42" s="65">
        <f>ROUND(D42*J42,2)</f>
        <v>0</v>
      </c>
      <c r="L42" s="48">
        <v>0</v>
      </c>
      <c r="M42" s="75">
        <f>ROUND(D42*L42,2)</f>
        <v>0</v>
      </c>
      <c r="N42" s="93">
        <v>0</v>
      </c>
      <c r="O42" s="289">
        <f>ROUND(D42*N42,2)</f>
        <v>0</v>
      </c>
      <c r="P42" s="48">
        <v>0</v>
      </c>
      <c r="Q42" s="252">
        <f>ROUND(D42*P42,2)</f>
        <v>0</v>
      </c>
      <c r="R42" s="142">
        <f>F42+L42+H42+J42+P42+N42</f>
        <v>0</v>
      </c>
      <c r="S42" s="143">
        <f>K42+I42+M42+G42+Q42+O42</f>
        <v>0</v>
      </c>
      <c r="T42" s="34"/>
    </row>
    <row r="43" spans="1:27" s="35" customFormat="1" ht="12" customHeight="1" x14ac:dyDescent="0.2">
      <c r="A43" s="675"/>
      <c r="B43" s="29"/>
      <c r="C43" s="291"/>
      <c r="D43" s="291"/>
      <c r="E43" s="344">
        <f t="shared" si="11"/>
        <v>0</v>
      </c>
      <c r="F43" s="48">
        <v>0</v>
      </c>
      <c r="G43" s="250">
        <f t="shared" ref="G43:G66" si="12">ROUND(D43*F43,2)</f>
        <v>0</v>
      </c>
      <c r="H43" s="48">
        <v>0</v>
      </c>
      <c r="I43" s="64">
        <f t="shared" ref="I43:I66" si="13">ROUND(D43*H43,2)</f>
        <v>0</v>
      </c>
      <c r="J43" s="48">
        <v>0</v>
      </c>
      <c r="K43" s="65">
        <f t="shared" ref="K43:K66" si="14">ROUND(D43*J43,2)</f>
        <v>0</v>
      </c>
      <c r="L43" s="48">
        <v>0</v>
      </c>
      <c r="M43" s="75">
        <f t="shared" ref="M43:M66" si="15">ROUND(D43*L43,2)</f>
        <v>0</v>
      </c>
      <c r="N43" s="93">
        <v>0</v>
      </c>
      <c r="O43" s="289">
        <f t="shared" ref="O43:O66" si="16">ROUND(D43*N43,2)</f>
        <v>0</v>
      </c>
      <c r="P43" s="48">
        <v>0</v>
      </c>
      <c r="Q43" s="252">
        <f t="shared" ref="Q43:Q66" si="17">ROUND(D43*P43,2)</f>
        <v>0</v>
      </c>
      <c r="R43" s="142">
        <f t="shared" ref="R43:R66" si="18">F43+L43+H43+J43+P43+N43</f>
        <v>0</v>
      </c>
      <c r="S43" s="143">
        <f t="shared" ref="S43:S66" si="19">K43+I43+M43+G43+Q43+O43</f>
        <v>0</v>
      </c>
      <c r="T43" s="34"/>
    </row>
    <row r="44" spans="1:27" s="35" customFormat="1" ht="12" customHeight="1" x14ac:dyDescent="0.2">
      <c r="A44" s="675"/>
      <c r="B44" s="29"/>
      <c r="C44" s="291"/>
      <c r="D44" s="291"/>
      <c r="E44" s="345">
        <f t="shared" si="11"/>
        <v>0</v>
      </c>
      <c r="F44" s="48">
        <v>0</v>
      </c>
      <c r="G44" s="250">
        <f t="shared" si="12"/>
        <v>0</v>
      </c>
      <c r="H44" s="48">
        <v>0</v>
      </c>
      <c r="I44" s="64">
        <f t="shared" si="13"/>
        <v>0</v>
      </c>
      <c r="J44" s="48">
        <v>0</v>
      </c>
      <c r="K44" s="65">
        <f t="shared" si="14"/>
        <v>0</v>
      </c>
      <c r="L44" s="48">
        <v>0</v>
      </c>
      <c r="M44" s="75">
        <f t="shared" si="15"/>
        <v>0</v>
      </c>
      <c r="N44" s="93">
        <v>0</v>
      </c>
      <c r="O44" s="289">
        <f t="shared" si="16"/>
        <v>0</v>
      </c>
      <c r="P44" s="48">
        <v>0</v>
      </c>
      <c r="Q44" s="252">
        <f t="shared" si="17"/>
        <v>0</v>
      </c>
      <c r="R44" s="142">
        <f t="shared" si="18"/>
        <v>0</v>
      </c>
      <c r="S44" s="143">
        <f t="shared" si="19"/>
        <v>0</v>
      </c>
      <c r="T44" s="34"/>
      <c r="X44" s="294"/>
    </row>
    <row r="45" spans="1:27" s="35" customFormat="1" ht="12" customHeight="1" x14ac:dyDescent="0.25">
      <c r="A45" s="675"/>
      <c r="B45" s="29"/>
      <c r="C45" s="291"/>
      <c r="D45" s="291"/>
      <c r="E45" s="345">
        <f t="shared" si="11"/>
        <v>0</v>
      </c>
      <c r="F45" s="48">
        <v>0</v>
      </c>
      <c r="G45" s="250">
        <f t="shared" si="12"/>
        <v>0</v>
      </c>
      <c r="H45" s="48">
        <v>0</v>
      </c>
      <c r="I45" s="64">
        <f t="shared" si="13"/>
        <v>0</v>
      </c>
      <c r="J45" s="48">
        <v>0</v>
      </c>
      <c r="K45" s="65">
        <f t="shared" si="14"/>
        <v>0</v>
      </c>
      <c r="L45" s="48">
        <v>0</v>
      </c>
      <c r="M45" s="75">
        <f t="shared" si="15"/>
        <v>0</v>
      </c>
      <c r="N45" s="93">
        <v>0</v>
      </c>
      <c r="O45" s="289">
        <f t="shared" si="16"/>
        <v>0</v>
      </c>
      <c r="P45" s="48">
        <v>0</v>
      </c>
      <c r="Q45" s="252">
        <f t="shared" si="17"/>
        <v>0</v>
      </c>
      <c r="R45" s="142">
        <f t="shared" si="18"/>
        <v>0</v>
      </c>
      <c r="S45" s="143">
        <f t="shared" si="19"/>
        <v>0</v>
      </c>
      <c r="T45" s="34"/>
      <c r="X45" s="295"/>
    </row>
    <row r="46" spans="1:27" s="35" customFormat="1" ht="12" customHeight="1" x14ac:dyDescent="0.25">
      <c r="A46" s="675"/>
      <c r="B46" s="29"/>
      <c r="C46" s="291"/>
      <c r="D46" s="291"/>
      <c r="E46" s="345">
        <f>C46-D46</f>
        <v>0</v>
      </c>
      <c r="F46" s="48">
        <v>0</v>
      </c>
      <c r="G46" s="250">
        <f t="shared" si="12"/>
        <v>0</v>
      </c>
      <c r="H46" s="48">
        <v>0</v>
      </c>
      <c r="I46" s="64">
        <f t="shared" si="13"/>
        <v>0</v>
      </c>
      <c r="J46" s="48">
        <v>0</v>
      </c>
      <c r="K46" s="65">
        <f t="shared" si="14"/>
        <v>0</v>
      </c>
      <c r="L46" s="48">
        <v>0</v>
      </c>
      <c r="M46" s="75">
        <f t="shared" si="15"/>
        <v>0</v>
      </c>
      <c r="N46" s="93">
        <v>0</v>
      </c>
      <c r="O46" s="289">
        <f t="shared" si="16"/>
        <v>0</v>
      </c>
      <c r="P46" s="48">
        <v>0</v>
      </c>
      <c r="Q46" s="252">
        <f t="shared" si="17"/>
        <v>0</v>
      </c>
      <c r="R46" s="142">
        <f t="shared" si="18"/>
        <v>0</v>
      </c>
      <c r="S46" s="143">
        <f t="shared" si="19"/>
        <v>0</v>
      </c>
      <c r="T46" s="34"/>
      <c r="X46" s="295"/>
    </row>
    <row r="47" spans="1:27" s="35" customFormat="1" ht="12" customHeight="1" x14ac:dyDescent="0.25">
      <c r="A47" s="675"/>
      <c r="B47" s="29"/>
      <c r="C47" s="291"/>
      <c r="D47" s="291"/>
      <c r="E47" s="345">
        <f t="shared" ref="E47:E65" si="20">C47-D47</f>
        <v>0</v>
      </c>
      <c r="F47" s="48">
        <v>0</v>
      </c>
      <c r="G47" s="250">
        <f t="shared" si="12"/>
        <v>0</v>
      </c>
      <c r="H47" s="48">
        <v>0</v>
      </c>
      <c r="I47" s="64">
        <f t="shared" si="13"/>
        <v>0</v>
      </c>
      <c r="J47" s="48">
        <v>0</v>
      </c>
      <c r="K47" s="65">
        <f t="shared" si="14"/>
        <v>0</v>
      </c>
      <c r="L47" s="48">
        <v>0</v>
      </c>
      <c r="M47" s="75">
        <f t="shared" si="15"/>
        <v>0</v>
      </c>
      <c r="N47" s="93">
        <v>0</v>
      </c>
      <c r="O47" s="289">
        <f t="shared" si="16"/>
        <v>0</v>
      </c>
      <c r="P47" s="48">
        <v>0</v>
      </c>
      <c r="Q47" s="252">
        <f t="shared" si="17"/>
        <v>0</v>
      </c>
      <c r="R47" s="142">
        <f t="shared" si="18"/>
        <v>0</v>
      </c>
      <c r="S47" s="143">
        <f t="shared" si="19"/>
        <v>0</v>
      </c>
      <c r="T47" s="34"/>
      <c r="X47" s="295"/>
    </row>
    <row r="48" spans="1:27" s="35" customFormat="1" ht="12" customHeight="1" x14ac:dyDescent="0.25">
      <c r="A48" s="675"/>
      <c r="B48" s="29"/>
      <c r="C48" s="291"/>
      <c r="D48" s="291"/>
      <c r="E48" s="345">
        <f t="shared" si="20"/>
        <v>0</v>
      </c>
      <c r="F48" s="48">
        <v>0</v>
      </c>
      <c r="G48" s="250">
        <f t="shared" si="12"/>
        <v>0</v>
      </c>
      <c r="H48" s="48">
        <v>0</v>
      </c>
      <c r="I48" s="64">
        <f t="shared" si="13"/>
        <v>0</v>
      </c>
      <c r="J48" s="48">
        <v>0</v>
      </c>
      <c r="K48" s="65">
        <f t="shared" si="14"/>
        <v>0</v>
      </c>
      <c r="L48" s="48">
        <v>0</v>
      </c>
      <c r="M48" s="75">
        <f t="shared" si="15"/>
        <v>0</v>
      </c>
      <c r="N48" s="93">
        <v>0</v>
      </c>
      <c r="O48" s="289">
        <f t="shared" si="16"/>
        <v>0</v>
      </c>
      <c r="P48" s="48">
        <v>0</v>
      </c>
      <c r="Q48" s="252">
        <f t="shared" si="17"/>
        <v>0</v>
      </c>
      <c r="R48" s="142">
        <f t="shared" si="18"/>
        <v>0</v>
      </c>
      <c r="S48" s="143">
        <f t="shared" si="19"/>
        <v>0</v>
      </c>
      <c r="T48" s="34"/>
      <c r="X48" s="295"/>
    </row>
    <row r="49" spans="1:24" s="35" customFormat="1" ht="12" customHeight="1" x14ac:dyDescent="0.25">
      <c r="A49" s="675"/>
      <c r="B49" s="29"/>
      <c r="C49" s="291"/>
      <c r="D49" s="291"/>
      <c r="E49" s="345">
        <f t="shared" si="20"/>
        <v>0</v>
      </c>
      <c r="F49" s="48">
        <v>0</v>
      </c>
      <c r="G49" s="250">
        <f t="shared" si="12"/>
        <v>0</v>
      </c>
      <c r="H49" s="48">
        <v>0</v>
      </c>
      <c r="I49" s="64">
        <f t="shared" si="13"/>
        <v>0</v>
      </c>
      <c r="J49" s="48">
        <v>0</v>
      </c>
      <c r="K49" s="65">
        <f t="shared" si="14"/>
        <v>0</v>
      </c>
      <c r="L49" s="48">
        <v>0</v>
      </c>
      <c r="M49" s="75">
        <f t="shared" si="15"/>
        <v>0</v>
      </c>
      <c r="N49" s="93">
        <v>0</v>
      </c>
      <c r="O49" s="289">
        <f t="shared" si="16"/>
        <v>0</v>
      </c>
      <c r="P49" s="48">
        <v>0</v>
      </c>
      <c r="Q49" s="252">
        <f t="shared" si="17"/>
        <v>0</v>
      </c>
      <c r="R49" s="142">
        <f t="shared" si="18"/>
        <v>0</v>
      </c>
      <c r="S49" s="143">
        <f t="shared" si="19"/>
        <v>0</v>
      </c>
      <c r="T49" s="34"/>
      <c r="X49" s="295"/>
    </row>
    <row r="50" spans="1:24" s="35" customFormat="1" ht="12" customHeight="1" x14ac:dyDescent="0.25">
      <c r="A50" s="675"/>
      <c r="B50" s="29"/>
      <c r="C50" s="291"/>
      <c r="D50" s="291"/>
      <c r="E50" s="345">
        <f t="shared" si="20"/>
        <v>0</v>
      </c>
      <c r="F50" s="48">
        <v>0</v>
      </c>
      <c r="G50" s="250">
        <f t="shared" si="12"/>
        <v>0</v>
      </c>
      <c r="H50" s="48">
        <v>0</v>
      </c>
      <c r="I50" s="64">
        <f t="shared" si="13"/>
        <v>0</v>
      </c>
      <c r="J50" s="48">
        <v>0</v>
      </c>
      <c r="K50" s="65">
        <f t="shared" si="14"/>
        <v>0</v>
      </c>
      <c r="L50" s="48">
        <v>0</v>
      </c>
      <c r="M50" s="75">
        <f t="shared" si="15"/>
        <v>0</v>
      </c>
      <c r="N50" s="93">
        <v>0</v>
      </c>
      <c r="O50" s="289">
        <f t="shared" si="16"/>
        <v>0</v>
      </c>
      <c r="P50" s="48">
        <v>0</v>
      </c>
      <c r="Q50" s="252">
        <f t="shared" si="17"/>
        <v>0</v>
      </c>
      <c r="R50" s="142">
        <f t="shared" si="18"/>
        <v>0</v>
      </c>
      <c r="S50" s="143">
        <f t="shared" si="19"/>
        <v>0</v>
      </c>
      <c r="T50" s="34"/>
      <c r="X50" s="295"/>
    </row>
    <row r="51" spans="1:24" s="35" customFormat="1" ht="12" customHeight="1" x14ac:dyDescent="0.25">
      <c r="A51" s="675"/>
      <c r="B51" s="29"/>
      <c r="C51" s="291"/>
      <c r="D51" s="291"/>
      <c r="E51" s="345">
        <f t="shared" si="20"/>
        <v>0</v>
      </c>
      <c r="F51" s="48">
        <v>0</v>
      </c>
      <c r="G51" s="250">
        <f t="shared" si="12"/>
        <v>0</v>
      </c>
      <c r="H51" s="48">
        <v>0</v>
      </c>
      <c r="I51" s="64">
        <f t="shared" si="13"/>
        <v>0</v>
      </c>
      <c r="J51" s="48">
        <v>0</v>
      </c>
      <c r="K51" s="65">
        <f t="shared" si="14"/>
        <v>0</v>
      </c>
      <c r="L51" s="48">
        <v>0</v>
      </c>
      <c r="M51" s="75">
        <f t="shared" si="15"/>
        <v>0</v>
      </c>
      <c r="N51" s="93">
        <v>0</v>
      </c>
      <c r="O51" s="289">
        <f t="shared" si="16"/>
        <v>0</v>
      </c>
      <c r="P51" s="48">
        <v>0</v>
      </c>
      <c r="Q51" s="252">
        <f t="shared" si="17"/>
        <v>0</v>
      </c>
      <c r="R51" s="142">
        <f t="shared" si="18"/>
        <v>0</v>
      </c>
      <c r="S51" s="143">
        <f t="shared" si="19"/>
        <v>0</v>
      </c>
      <c r="T51" s="34"/>
      <c r="X51" s="295"/>
    </row>
    <row r="52" spans="1:24" s="35" customFormat="1" ht="12" customHeight="1" x14ac:dyDescent="0.25">
      <c r="A52" s="675"/>
      <c r="B52" s="29"/>
      <c r="C52" s="291"/>
      <c r="D52" s="291"/>
      <c r="E52" s="345">
        <f t="shared" si="20"/>
        <v>0</v>
      </c>
      <c r="F52" s="48">
        <v>0</v>
      </c>
      <c r="G52" s="250">
        <f t="shared" si="12"/>
        <v>0</v>
      </c>
      <c r="H52" s="48">
        <v>0</v>
      </c>
      <c r="I52" s="64">
        <f t="shared" si="13"/>
        <v>0</v>
      </c>
      <c r="J52" s="48">
        <v>0</v>
      </c>
      <c r="K52" s="65">
        <f t="shared" si="14"/>
        <v>0</v>
      </c>
      <c r="L52" s="48">
        <v>0</v>
      </c>
      <c r="M52" s="75">
        <f t="shared" si="15"/>
        <v>0</v>
      </c>
      <c r="N52" s="93">
        <v>0</v>
      </c>
      <c r="O52" s="289">
        <f t="shared" si="16"/>
        <v>0</v>
      </c>
      <c r="P52" s="48">
        <v>0</v>
      </c>
      <c r="Q52" s="252">
        <f t="shared" si="17"/>
        <v>0</v>
      </c>
      <c r="R52" s="142">
        <f t="shared" si="18"/>
        <v>0</v>
      </c>
      <c r="S52" s="143">
        <f t="shared" si="19"/>
        <v>0</v>
      </c>
      <c r="T52" s="34"/>
      <c r="X52" s="295"/>
    </row>
    <row r="53" spans="1:24" s="35" customFormat="1" ht="12" customHeight="1" x14ac:dyDescent="0.25">
      <c r="A53" s="675"/>
      <c r="B53" s="29"/>
      <c r="C53" s="291"/>
      <c r="D53" s="291"/>
      <c r="E53" s="345">
        <f t="shared" si="20"/>
        <v>0</v>
      </c>
      <c r="F53" s="48">
        <v>0</v>
      </c>
      <c r="G53" s="250">
        <f t="shared" si="12"/>
        <v>0</v>
      </c>
      <c r="H53" s="48">
        <v>0</v>
      </c>
      <c r="I53" s="64">
        <f t="shared" si="13"/>
        <v>0</v>
      </c>
      <c r="J53" s="48">
        <v>0</v>
      </c>
      <c r="K53" s="65">
        <f t="shared" si="14"/>
        <v>0</v>
      </c>
      <c r="L53" s="48">
        <v>0</v>
      </c>
      <c r="M53" s="75">
        <f t="shared" si="15"/>
        <v>0</v>
      </c>
      <c r="N53" s="93">
        <v>0</v>
      </c>
      <c r="O53" s="289">
        <f t="shared" si="16"/>
        <v>0</v>
      </c>
      <c r="P53" s="48">
        <v>0</v>
      </c>
      <c r="Q53" s="252">
        <f t="shared" si="17"/>
        <v>0</v>
      </c>
      <c r="R53" s="142">
        <f t="shared" si="18"/>
        <v>0</v>
      </c>
      <c r="S53" s="143">
        <f t="shared" si="19"/>
        <v>0</v>
      </c>
      <c r="T53" s="34"/>
      <c r="X53" s="295"/>
    </row>
    <row r="54" spans="1:24" s="35" customFormat="1" ht="12" customHeight="1" x14ac:dyDescent="0.2">
      <c r="A54" s="675"/>
      <c r="B54" s="29"/>
      <c r="C54" s="291"/>
      <c r="D54" s="291"/>
      <c r="E54" s="345">
        <f t="shared" si="20"/>
        <v>0</v>
      </c>
      <c r="F54" s="48">
        <v>0</v>
      </c>
      <c r="G54" s="250">
        <f t="shared" si="12"/>
        <v>0</v>
      </c>
      <c r="H54" s="48">
        <v>0</v>
      </c>
      <c r="I54" s="64">
        <f t="shared" si="13"/>
        <v>0</v>
      </c>
      <c r="J54" s="48">
        <v>0</v>
      </c>
      <c r="K54" s="65">
        <f t="shared" si="14"/>
        <v>0</v>
      </c>
      <c r="L54" s="48">
        <v>0</v>
      </c>
      <c r="M54" s="75">
        <f t="shared" si="15"/>
        <v>0</v>
      </c>
      <c r="N54" s="93">
        <v>0</v>
      </c>
      <c r="O54" s="289">
        <f t="shared" si="16"/>
        <v>0</v>
      </c>
      <c r="P54" s="48">
        <v>0</v>
      </c>
      <c r="Q54" s="252">
        <f t="shared" si="17"/>
        <v>0</v>
      </c>
      <c r="R54" s="142">
        <f t="shared" si="18"/>
        <v>0</v>
      </c>
      <c r="S54" s="143">
        <f t="shared" si="19"/>
        <v>0</v>
      </c>
      <c r="T54" s="34"/>
      <c r="X54" s="294"/>
    </row>
    <row r="55" spans="1:24" s="35" customFormat="1" ht="12" customHeight="1" x14ac:dyDescent="0.2">
      <c r="A55" s="675"/>
      <c r="B55" s="29"/>
      <c r="C55" s="291"/>
      <c r="D55" s="291"/>
      <c r="E55" s="345">
        <f t="shared" si="20"/>
        <v>0</v>
      </c>
      <c r="F55" s="48">
        <v>0</v>
      </c>
      <c r="G55" s="250">
        <f t="shared" si="12"/>
        <v>0</v>
      </c>
      <c r="H55" s="48">
        <v>0</v>
      </c>
      <c r="I55" s="64">
        <f t="shared" si="13"/>
        <v>0</v>
      </c>
      <c r="J55" s="48">
        <v>0</v>
      </c>
      <c r="K55" s="65">
        <f t="shared" si="14"/>
        <v>0</v>
      </c>
      <c r="L55" s="48">
        <v>0</v>
      </c>
      <c r="M55" s="75">
        <f t="shared" si="15"/>
        <v>0</v>
      </c>
      <c r="N55" s="93">
        <v>0</v>
      </c>
      <c r="O55" s="289">
        <f t="shared" si="16"/>
        <v>0</v>
      </c>
      <c r="P55" s="48">
        <v>0</v>
      </c>
      <c r="Q55" s="252">
        <f t="shared" si="17"/>
        <v>0</v>
      </c>
      <c r="R55" s="142">
        <f t="shared" si="18"/>
        <v>0</v>
      </c>
      <c r="S55" s="143">
        <f t="shared" si="19"/>
        <v>0</v>
      </c>
      <c r="T55" s="34"/>
      <c r="X55" s="294"/>
    </row>
    <row r="56" spans="1:24" s="35" customFormat="1" ht="12" customHeight="1" x14ac:dyDescent="0.25">
      <c r="A56" s="675"/>
      <c r="B56" s="29"/>
      <c r="C56" s="291"/>
      <c r="D56" s="291"/>
      <c r="E56" s="345">
        <f t="shared" si="20"/>
        <v>0</v>
      </c>
      <c r="F56" s="48">
        <v>0</v>
      </c>
      <c r="G56" s="250">
        <f t="shared" si="12"/>
        <v>0</v>
      </c>
      <c r="H56" s="48">
        <v>0</v>
      </c>
      <c r="I56" s="64">
        <f t="shared" si="13"/>
        <v>0</v>
      </c>
      <c r="J56" s="48">
        <v>0</v>
      </c>
      <c r="K56" s="65">
        <f t="shared" si="14"/>
        <v>0</v>
      </c>
      <c r="L56" s="48">
        <v>0</v>
      </c>
      <c r="M56" s="75">
        <f t="shared" si="15"/>
        <v>0</v>
      </c>
      <c r="N56" s="93">
        <v>0</v>
      </c>
      <c r="O56" s="289">
        <f t="shared" si="16"/>
        <v>0</v>
      </c>
      <c r="P56" s="48">
        <v>0</v>
      </c>
      <c r="Q56" s="252">
        <f t="shared" si="17"/>
        <v>0</v>
      </c>
      <c r="R56" s="142">
        <f t="shared" si="18"/>
        <v>0</v>
      </c>
      <c r="S56" s="143">
        <f t="shared" si="19"/>
        <v>0</v>
      </c>
      <c r="T56" s="34"/>
      <c r="X56" s="295"/>
    </row>
    <row r="57" spans="1:24" s="35" customFormat="1" ht="12" customHeight="1" x14ac:dyDescent="0.25">
      <c r="A57" s="675"/>
      <c r="B57" s="29"/>
      <c r="C57" s="291"/>
      <c r="D57" s="291"/>
      <c r="E57" s="345">
        <f t="shared" si="20"/>
        <v>0</v>
      </c>
      <c r="F57" s="48">
        <v>0</v>
      </c>
      <c r="G57" s="250">
        <f t="shared" si="12"/>
        <v>0</v>
      </c>
      <c r="H57" s="48">
        <v>0</v>
      </c>
      <c r="I57" s="64">
        <f t="shared" si="13"/>
        <v>0</v>
      </c>
      <c r="J57" s="48">
        <v>0</v>
      </c>
      <c r="K57" s="65">
        <f t="shared" si="14"/>
        <v>0</v>
      </c>
      <c r="L57" s="48">
        <v>0</v>
      </c>
      <c r="M57" s="75">
        <f t="shared" si="15"/>
        <v>0</v>
      </c>
      <c r="N57" s="93">
        <v>0</v>
      </c>
      <c r="O57" s="289">
        <f t="shared" si="16"/>
        <v>0</v>
      </c>
      <c r="P57" s="48">
        <v>0</v>
      </c>
      <c r="Q57" s="252">
        <f t="shared" si="17"/>
        <v>0</v>
      </c>
      <c r="R57" s="142">
        <f t="shared" si="18"/>
        <v>0</v>
      </c>
      <c r="S57" s="143">
        <f t="shared" si="19"/>
        <v>0</v>
      </c>
      <c r="T57" s="34"/>
      <c r="X57" s="295"/>
    </row>
    <row r="58" spans="1:24" s="35" customFormat="1" ht="12" customHeight="1" x14ac:dyDescent="0.2">
      <c r="A58" s="675"/>
      <c r="B58" s="29"/>
      <c r="C58" s="291"/>
      <c r="D58" s="291"/>
      <c r="E58" s="345">
        <f t="shared" si="20"/>
        <v>0</v>
      </c>
      <c r="F58" s="48">
        <v>0</v>
      </c>
      <c r="G58" s="250">
        <f t="shared" si="12"/>
        <v>0</v>
      </c>
      <c r="H58" s="48">
        <v>0</v>
      </c>
      <c r="I58" s="64">
        <f t="shared" si="13"/>
        <v>0</v>
      </c>
      <c r="J58" s="48">
        <v>0</v>
      </c>
      <c r="K58" s="65">
        <f t="shared" si="14"/>
        <v>0</v>
      </c>
      <c r="L58" s="48">
        <v>0</v>
      </c>
      <c r="M58" s="75">
        <f t="shared" si="15"/>
        <v>0</v>
      </c>
      <c r="N58" s="93">
        <v>0</v>
      </c>
      <c r="O58" s="289">
        <f t="shared" si="16"/>
        <v>0</v>
      </c>
      <c r="P58" s="48">
        <v>0</v>
      </c>
      <c r="Q58" s="252">
        <f t="shared" si="17"/>
        <v>0</v>
      </c>
      <c r="R58" s="142">
        <f t="shared" si="18"/>
        <v>0</v>
      </c>
      <c r="S58" s="143">
        <f t="shared" si="19"/>
        <v>0</v>
      </c>
      <c r="T58" s="34"/>
    </row>
    <row r="59" spans="1:24" s="35" customFormat="1" ht="12" customHeight="1" x14ac:dyDescent="0.25">
      <c r="A59" s="675"/>
      <c r="B59" s="29"/>
      <c r="C59" s="291"/>
      <c r="D59" s="291"/>
      <c r="E59" s="345">
        <f t="shared" si="20"/>
        <v>0</v>
      </c>
      <c r="F59" s="48">
        <v>0</v>
      </c>
      <c r="G59" s="250">
        <f t="shared" si="12"/>
        <v>0</v>
      </c>
      <c r="H59" s="48">
        <v>0</v>
      </c>
      <c r="I59" s="64">
        <f t="shared" si="13"/>
        <v>0</v>
      </c>
      <c r="J59" s="48">
        <v>0</v>
      </c>
      <c r="K59" s="65">
        <f t="shared" si="14"/>
        <v>0</v>
      </c>
      <c r="L59" s="48">
        <v>0</v>
      </c>
      <c r="M59" s="75">
        <f t="shared" si="15"/>
        <v>0</v>
      </c>
      <c r="N59" s="93">
        <v>0</v>
      </c>
      <c r="O59" s="289">
        <f t="shared" si="16"/>
        <v>0</v>
      </c>
      <c r="P59" s="48">
        <v>0</v>
      </c>
      <c r="Q59" s="252">
        <f t="shared" si="17"/>
        <v>0</v>
      </c>
      <c r="R59" s="142">
        <f t="shared" si="18"/>
        <v>0</v>
      </c>
      <c r="S59" s="143">
        <f t="shared" si="19"/>
        <v>0</v>
      </c>
      <c r="T59" s="34"/>
      <c r="X59"/>
    </row>
    <row r="60" spans="1:24" s="35" customFormat="1" ht="12" customHeight="1" x14ac:dyDescent="0.2">
      <c r="A60" s="675"/>
      <c r="B60" s="29"/>
      <c r="C60" s="291"/>
      <c r="D60" s="291"/>
      <c r="E60" s="345">
        <f t="shared" si="20"/>
        <v>0</v>
      </c>
      <c r="F60" s="48">
        <v>0</v>
      </c>
      <c r="G60" s="250">
        <f t="shared" si="12"/>
        <v>0</v>
      </c>
      <c r="H60" s="48">
        <v>0</v>
      </c>
      <c r="I60" s="64">
        <f t="shared" si="13"/>
        <v>0</v>
      </c>
      <c r="J60" s="48">
        <v>0</v>
      </c>
      <c r="K60" s="65">
        <f t="shared" si="14"/>
        <v>0</v>
      </c>
      <c r="L60" s="48">
        <v>0</v>
      </c>
      <c r="M60" s="75">
        <f t="shared" si="15"/>
        <v>0</v>
      </c>
      <c r="N60" s="93">
        <v>0</v>
      </c>
      <c r="O60" s="289">
        <f t="shared" si="16"/>
        <v>0</v>
      </c>
      <c r="P60" s="48">
        <v>0</v>
      </c>
      <c r="Q60" s="252">
        <f t="shared" si="17"/>
        <v>0</v>
      </c>
      <c r="R60" s="142">
        <f t="shared" si="18"/>
        <v>0</v>
      </c>
      <c r="S60" s="143">
        <f t="shared" si="19"/>
        <v>0</v>
      </c>
      <c r="T60" s="34"/>
    </row>
    <row r="61" spans="1:24" s="35" customFormat="1" ht="12" customHeight="1" x14ac:dyDescent="0.2">
      <c r="A61" s="675"/>
      <c r="B61" s="29"/>
      <c r="C61" s="291"/>
      <c r="D61" s="291"/>
      <c r="E61" s="345">
        <f t="shared" si="20"/>
        <v>0</v>
      </c>
      <c r="F61" s="48">
        <v>0</v>
      </c>
      <c r="G61" s="250">
        <f t="shared" si="12"/>
        <v>0</v>
      </c>
      <c r="H61" s="48">
        <v>0</v>
      </c>
      <c r="I61" s="64">
        <f t="shared" si="13"/>
        <v>0</v>
      </c>
      <c r="J61" s="48">
        <v>0</v>
      </c>
      <c r="K61" s="65">
        <f t="shared" si="14"/>
        <v>0</v>
      </c>
      <c r="L61" s="48">
        <v>0</v>
      </c>
      <c r="M61" s="75">
        <f t="shared" si="15"/>
        <v>0</v>
      </c>
      <c r="N61" s="93">
        <v>0</v>
      </c>
      <c r="O61" s="289">
        <f t="shared" si="16"/>
        <v>0</v>
      </c>
      <c r="P61" s="48">
        <v>0</v>
      </c>
      <c r="Q61" s="252">
        <f t="shared" si="17"/>
        <v>0</v>
      </c>
      <c r="R61" s="142">
        <f t="shared" si="18"/>
        <v>0</v>
      </c>
      <c r="S61" s="143">
        <f t="shared" si="19"/>
        <v>0</v>
      </c>
      <c r="T61" s="34"/>
    </row>
    <row r="62" spans="1:24" s="35" customFormat="1" ht="12" customHeight="1" x14ac:dyDescent="0.2">
      <c r="A62" s="675"/>
      <c r="B62" s="29"/>
      <c r="C62" s="291"/>
      <c r="D62" s="291"/>
      <c r="E62" s="345">
        <f t="shared" si="20"/>
        <v>0</v>
      </c>
      <c r="F62" s="48">
        <v>0</v>
      </c>
      <c r="G62" s="250">
        <f t="shared" si="12"/>
        <v>0</v>
      </c>
      <c r="H62" s="48">
        <v>0</v>
      </c>
      <c r="I62" s="64">
        <f t="shared" si="13"/>
        <v>0</v>
      </c>
      <c r="J62" s="48">
        <v>0</v>
      </c>
      <c r="K62" s="65">
        <f t="shared" si="14"/>
        <v>0</v>
      </c>
      <c r="L62" s="48">
        <v>0</v>
      </c>
      <c r="M62" s="75">
        <f t="shared" si="15"/>
        <v>0</v>
      </c>
      <c r="N62" s="93">
        <v>0</v>
      </c>
      <c r="O62" s="289">
        <f t="shared" si="16"/>
        <v>0</v>
      </c>
      <c r="P62" s="48">
        <v>0</v>
      </c>
      <c r="Q62" s="252">
        <f t="shared" si="17"/>
        <v>0</v>
      </c>
      <c r="R62" s="142">
        <f t="shared" si="18"/>
        <v>0</v>
      </c>
      <c r="S62" s="143">
        <f t="shared" si="19"/>
        <v>0</v>
      </c>
      <c r="T62" s="34"/>
    </row>
    <row r="63" spans="1:24" s="35" customFormat="1" ht="12" customHeight="1" x14ac:dyDescent="0.2">
      <c r="A63" s="675"/>
      <c r="B63" s="29"/>
      <c r="C63" s="291"/>
      <c r="D63" s="291"/>
      <c r="E63" s="345">
        <f t="shared" si="20"/>
        <v>0</v>
      </c>
      <c r="F63" s="48">
        <v>0</v>
      </c>
      <c r="G63" s="250">
        <f t="shared" si="12"/>
        <v>0</v>
      </c>
      <c r="H63" s="48">
        <v>0</v>
      </c>
      <c r="I63" s="64">
        <f t="shared" si="13"/>
        <v>0</v>
      </c>
      <c r="J63" s="48">
        <v>0</v>
      </c>
      <c r="K63" s="65">
        <f t="shared" si="14"/>
        <v>0</v>
      </c>
      <c r="L63" s="48">
        <v>0</v>
      </c>
      <c r="M63" s="75">
        <f t="shared" si="15"/>
        <v>0</v>
      </c>
      <c r="N63" s="93">
        <v>0</v>
      </c>
      <c r="O63" s="289">
        <f t="shared" si="16"/>
        <v>0</v>
      </c>
      <c r="P63" s="48">
        <v>0</v>
      </c>
      <c r="Q63" s="252">
        <f t="shared" si="17"/>
        <v>0</v>
      </c>
      <c r="R63" s="142">
        <f t="shared" si="18"/>
        <v>0</v>
      </c>
      <c r="S63" s="143">
        <f t="shared" si="19"/>
        <v>0</v>
      </c>
      <c r="T63" s="34"/>
    </row>
    <row r="64" spans="1:24" s="35" customFormat="1" ht="12" customHeight="1" x14ac:dyDescent="0.2">
      <c r="A64" s="675"/>
      <c r="B64" s="29"/>
      <c r="C64" s="291"/>
      <c r="D64" s="291"/>
      <c r="E64" s="345">
        <f t="shared" si="20"/>
        <v>0</v>
      </c>
      <c r="F64" s="48">
        <v>0</v>
      </c>
      <c r="G64" s="250">
        <f t="shared" si="12"/>
        <v>0</v>
      </c>
      <c r="H64" s="48">
        <v>0</v>
      </c>
      <c r="I64" s="64">
        <f t="shared" si="13"/>
        <v>0</v>
      </c>
      <c r="J64" s="48">
        <v>0</v>
      </c>
      <c r="K64" s="65">
        <f t="shared" si="14"/>
        <v>0</v>
      </c>
      <c r="L64" s="48">
        <v>0</v>
      </c>
      <c r="M64" s="75">
        <f t="shared" si="15"/>
        <v>0</v>
      </c>
      <c r="N64" s="93">
        <v>0</v>
      </c>
      <c r="O64" s="289">
        <f t="shared" si="16"/>
        <v>0</v>
      </c>
      <c r="P64" s="48">
        <v>0</v>
      </c>
      <c r="Q64" s="252">
        <f t="shared" si="17"/>
        <v>0</v>
      </c>
      <c r="R64" s="142">
        <f t="shared" si="18"/>
        <v>0</v>
      </c>
      <c r="S64" s="143">
        <f t="shared" si="19"/>
        <v>0</v>
      </c>
      <c r="T64" s="34"/>
    </row>
    <row r="65" spans="1:28" s="35" customFormat="1" ht="12" customHeight="1" x14ac:dyDescent="0.2">
      <c r="A65" s="675"/>
      <c r="B65" s="29"/>
      <c r="C65" s="291"/>
      <c r="D65" s="291"/>
      <c r="E65" s="345">
        <f t="shared" si="20"/>
        <v>0</v>
      </c>
      <c r="F65" s="48">
        <v>0</v>
      </c>
      <c r="G65" s="250">
        <f t="shared" si="12"/>
        <v>0</v>
      </c>
      <c r="H65" s="48">
        <v>0</v>
      </c>
      <c r="I65" s="64">
        <f t="shared" si="13"/>
        <v>0</v>
      </c>
      <c r="J65" s="48">
        <v>0</v>
      </c>
      <c r="K65" s="65">
        <f t="shared" si="14"/>
        <v>0</v>
      </c>
      <c r="L65" s="48">
        <v>0</v>
      </c>
      <c r="M65" s="75">
        <f t="shared" si="15"/>
        <v>0</v>
      </c>
      <c r="N65" s="93">
        <v>0</v>
      </c>
      <c r="O65" s="289">
        <f t="shared" si="16"/>
        <v>0</v>
      </c>
      <c r="P65" s="48">
        <v>0</v>
      </c>
      <c r="Q65" s="252">
        <f t="shared" si="17"/>
        <v>0</v>
      </c>
      <c r="R65" s="142">
        <f t="shared" si="18"/>
        <v>0</v>
      </c>
      <c r="S65" s="143">
        <f t="shared" si="19"/>
        <v>0</v>
      </c>
      <c r="T65" s="34"/>
    </row>
    <row r="66" spans="1:28" s="35" customFormat="1" ht="12" customHeight="1" thickBot="1" x14ac:dyDescent="0.25">
      <c r="A66" s="676"/>
      <c r="B66" s="30"/>
      <c r="C66" s="292"/>
      <c r="D66" s="292"/>
      <c r="E66" s="346"/>
      <c r="F66" s="48">
        <v>0</v>
      </c>
      <c r="G66" s="250">
        <f t="shared" si="12"/>
        <v>0</v>
      </c>
      <c r="H66" s="48">
        <v>0</v>
      </c>
      <c r="I66" s="64">
        <f t="shared" si="13"/>
        <v>0</v>
      </c>
      <c r="J66" s="48">
        <v>0</v>
      </c>
      <c r="K66" s="65">
        <f t="shared" si="14"/>
        <v>0</v>
      </c>
      <c r="L66" s="48">
        <v>0</v>
      </c>
      <c r="M66" s="75">
        <f t="shared" si="15"/>
        <v>0</v>
      </c>
      <c r="N66" s="94">
        <v>0</v>
      </c>
      <c r="O66" s="289">
        <f t="shared" si="16"/>
        <v>0</v>
      </c>
      <c r="P66" s="48">
        <v>0</v>
      </c>
      <c r="Q66" s="252">
        <f t="shared" si="17"/>
        <v>0</v>
      </c>
      <c r="R66" s="142">
        <f t="shared" si="18"/>
        <v>0</v>
      </c>
      <c r="S66" s="143">
        <f t="shared" si="19"/>
        <v>0</v>
      </c>
      <c r="T66" s="34"/>
    </row>
    <row r="67" spans="1:28" s="111" customFormat="1" ht="18.75" customHeight="1" thickBot="1" x14ac:dyDescent="0.25">
      <c r="A67" s="36"/>
      <c r="B67" s="253" t="s">
        <v>241</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8"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28" s="111" customFormat="1" ht="18.75" customHeight="1" thickTop="1" thickBot="1" x14ac:dyDescent="0.25">
      <c r="A69" s="36"/>
      <c r="B69" s="235" t="s">
        <v>245</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8"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row r="71" spans="1:28" s="36" customFormat="1" ht="12.75" x14ac:dyDescent="0.2">
      <c r="A71" s="5"/>
      <c r="E71" s="5"/>
      <c r="F71" s="5"/>
      <c r="G71" s="5"/>
      <c r="H71" s="5"/>
      <c r="I71" s="5"/>
      <c r="J71" s="5"/>
      <c r="K71" s="5"/>
      <c r="L71" s="5"/>
      <c r="M71" s="5"/>
      <c r="N71" s="5"/>
      <c r="O71" s="5"/>
      <c r="P71" s="5"/>
      <c r="Q71" s="5"/>
      <c r="R71" s="149"/>
      <c r="S71" s="149"/>
      <c r="T71" s="5"/>
      <c r="U71" s="5"/>
      <c r="V71" s="112"/>
      <c r="W71" s="113"/>
      <c r="X71" s="5"/>
      <c r="Y71" s="5"/>
      <c r="Z71" s="5"/>
      <c r="AA71" s="5"/>
      <c r="AB71" s="5"/>
    </row>
    <row r="72" spans="1:28" s="36" customFormat="1" x14ac:dyDescent="0.2">
      <c r="B72" s="32"/>
      <c r="C72" s="32"/>
      <c r="D72" s="32"/>
      <c r="E72" s="5"/>
      <c r="F72" s="5"/>
      <c r="G72" s="5"/>
      <c r="H72" s="5"/>
      <c r="I72" s="5"/>
      <c r="J72" s="5"/>
      <c r="K72" s="5"/>
      <c r="L72" s="5"/>
      <c r="M72" s="5"/>
      <c r="N72" s="3"/>
      <c r="O72" s="3"/>
      <c r="P72" s="5"/>
      <c r="Q72" s="5"/>
      <c r="R72" s="149"/>
      <c r="S72" s="149"/>
      <c r="T72" s="5"/>
      <c r="U72" s="5"/>
      <c r="V72" s="112"/>
      <c r="W72" s="60"/>
    </row>
    <row r="73" spans="1:28" s="36" customFormat="1" x14ac:dyDescent="0.2">
      <c r="B73" s="5"/>
      <c r="C73" s="5"/>
      <c r="D73" s="5"/>
      <c r="E73" s="5"/>
      <c r="F73" s="5"/>
      <c r="G73" s="5"/>
      <c r="H73" s="5"/>
      <c r="I73" s="5"/>
      <c r="J73" s="5"/>
      <c r="K73" s="5"/>
      <c r="L73" s="5"/>
      <c r="M73" s="5"/>
      <c r="N73" s="3"/>
      <c r="O73" s="3"/>
      <c r="P73" s="5"/>
      <c r="Q73" s="5"/>
      <c r="R73" s="149"/>
      <c r="S73" s="149"/>
      <c r="T73" s="5"/>
      <c r="U73" s="5"/>
      <c r="V73" s="112"/>
      <c r="W73" s="60"/>
    </row>
    <row r="74" spans="1:28" s="36" customFormat="1" x14ac:dyDescent="0.2">
      <c r="B74" s="5"/>
      <c r="C74" s="5"/>
      <c r="D74" s="5"/>
      <c r="E74" s="5"/>
      <c r="F74" s="5"/>
      <c r="G74" s="5"/>
      <c r="H74" s="5"/>
      <c r="I74" s="5"/>
      <c r="J74" s="5"/>
      <c r="K74" s="5"/>
      <c r="L74" s="5"/>
      <c r="M74" s="5"/>
      <c r="N74" s="3"/>
      <c r="O74" s="3"/>
      <c r="P74" s="5"/>
      <c r="Q74" s="5"/>
      <c r="R74" s="149"/>
      <c r="S74" s="149"/>
      <c r="T74" s="5"/>
      <c r="U74" s="5"/>
      <c r="V74" s="112"/>
      <c r="W74" s="60"/>
    </row>
    <row r="75" spans="1:28" s="36" customFormat="1" x14ac:dyDescent="0.2">
      <c r="B75" s="5"/>
      <c r="C75" s="5"/>
      <c r="D75" s="5"/>
      <c r="E75" s="5"/>
      <c r="F75" s="5"/>
      <c r="G75" s="5"/>
      <c r="H75" s="5"/>
      <c r="I75" s="5"/>
      <c r="J75" s="5"/>
      <c r="K75" s="5"/>
      <c r="L75" s="5"/>
      <c r="M75" s="5"/>
      <c r="N75" s="3"/>
      <c r="O75" s="3"/>
      <c r="P75" s="5"/>
      <c r="Q75" s="5"/>
      <c r="R75" s="149"/>
      <c r="S75" s="149"/>
      <c r="T75" s="5"/>
      <c r="U75" s="5"/>
      <c r="V75" s="112"/>
      <c r="W75" s="60"/>
    </row>
    <row r="76" spans="1:28" s="114" customFormat="1" x14ac:dyDescent="0.2">
      <c r="B76" s="32"/>
      <c r="C76" s="32"/>
      <c r="D76" s="32"/>
      <c r="E76" s="5"/>
      <c r="F76" s="5"/>
      <c r="G76" s="5"/>
      <c r="H76" s="5"/>
      <c r="I76" s="5"/>
      <c r="J76" s="5"/>
      <c r="K76" s="5"/>
      <c r="L76" s="5"/>
      <c r="M76" s="5"/>
      <c r="N76" s="3"/>
      <c r="O76" s="3"/>
      <c r="P76" s="5"/>
      <c r="Q76" s="5"/>
      <c r="R76" s="149"/>
      <c r="S76" s="149"/>
      <c r="T76" s="5"/>
      <c r="U76" s="5"/>
      <c r="V76" s="112"/>
      <c r="W76" s="115"/>
    </row>
    <row r="77" spans="1:28" ht="15.75" x14ac:dyDescent="0.25">
      <c r="B77" s="5"/>
      <c r="C77" s="5"/>
      <c r="D77" s="5"/>
      <c r="N77" s="9"/>
      <c r="O77" s="9"/>
      <c r="V77" s="116"/>
    </row>
    <row r="78" spans="1:28" x14ac:dyDescent="0.25">
      <c r="V78" s="116"/>
    </row>
    <row r="79" spans="1:28" x14ac:dyDescent="0.25">
      <c r="V79" s="116"/>
    </row>
    <row r="80" spans="1:28" x14ac:dyDescent="0.25">
      <c r="V80" s="116"/>
    </row>
    <row r="81" spans="22:22" x14ac:dyDescent="0.25">
      <c r="V81" s="116"/>
    </row>
    <row r="82" spans="22:22" x14ac:dyDescent="0.25">
      <c r="V82" s="116"/>
    </row>
    <row r="83" spans="22:22" x14ac:dyDescent="0.25">
      <c r="V83" s="116"/>
    </row>
    <row r="84" spans="22:22" x14ac:dyDescent="0.25">
      <c r="V84" s="116"/>
    </row>
    <row r="85" spans="22:22" x14ac:dyDescent="0.25">
      <c r="V85" s="116"/>
    </row>
  </sheetData>
  <sheetProtection sheet="1" formatRows="0" insertRows="0" deleteRows="0" selectLockedCells="1"/>
  <protectedRanges>
    <protectedRange sqref="B12:E36 B42:E66 X38 X11:X35" name="Positions"/>
    <protectedRange sqref="F42:F66 H42:H66 J42:J66 L42:L66 P42:P66 F12:F36 H12:H36 J12:J36 L12:L36 P12:P36" name="TANF"/>
    <protectedRange sqref="N12:N36 N42:N66" name="ARP_1"/>
  </protectedRanges>
  <mergeCells count="21">
    <mergeCell ref="A1:S1"/>
    <mergeCell ref="A2:S2"/>
    <mergeCell ref="T4:V4"/>
    <mergeCell ref="B6:S6"/>
    <mergeCell ref="I4:J4"/>
    <mergeCell ref="A40:A66"/>
    <mergeCell ref="N8:O8"/>
    <mergeCell ref="N38:O38"/>
    <mergeCell ref="R8:S8"/>
    <mergeCell ref="A10:A36"/>
    <mergeCell ref="F38:G38"/>
    <mergeCell ref="H38:I38"/>
    <mergeCell ref="J38:K38"/>
    <mergeCell ref="L38:M38"/>
    <mergeCell ref="P38:Q38"/>
    <mergeCell ref="R38:S38"/>
    <mergeCell ref="F8:G8"/>
    <mergeCell ref="H8:I8"/>
    <mergeCell ref="J8:K8"/>
    <mergeCell ref="L8:M8"/>
    <mergeCell ref="P8:Q8"/>
  </mergeCells>
  <hyperlinks>
    <hyperlink ref="T4" location="'Agency Budget Summary'!A1" display="Click here to return to Agency Budget Summary Page" xr:uid="{00000000-0004-0000-0C00-000000000000}"/>
    <hyperlink ref="T4:V4" location="'DCF-ODV Budget Summary'!A1" display="Click here to return to DCF-ODV Budget Summary Page" xr:uid="{00000000-0004-0000-0C00-000001000000}"/>
    <hyperlink ref="O4" location="'DCF-ODV Budget Summary'!A1" display="Click here to return to DCF-ODV Budget Summary Page" xr:uid="{00000000-0004-0000-0C00-000002000000}"/>
  </hyperlinks>
  <pageMargins left="0.2" right="0.2" top="0.25" bottom="0.25" header="0.3" footer="0.3"/>
  <pageSetup scale="58" orientation="landscape"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149"/>
  <sheetViews>
    <sheetView zoomScale="80" zoomScaleNormal="80" workbookViewId="0">
      <selection activeCell="B59" sqref="B58:B59"/>
    </sheetView>
  </sheetViews>
  <sheetFormatPr defaultColWidth="9.140625" defaultRowHeight="14.25" x14ac:dyDescent="0.2"/>
  <cols>
    <col min="1" max="19" width="9.140625" style="8"/>
    <col min="20" max="20" width="12" style="8" customWidth="1"/>
    <col min="21" max="16384" width="9.140625" style="8"/>
  </cols>
  <sheetData>
    <row r="1" spans="1:20" ht="30" x14ac:dyDescent="0.4">
      <c r="A1" s="735" t="s">
        <v>0</v>
      </c>
      <c r="B1" s="735"/>
      <c r="C1" s="735"/>
      <c r="D1" s="735"/>
      <c r="E1" s="735"/>
      <c r="F1" s="735"/>
      <c r="G1" s="735"/>
      <c r="H1" s="735"/>
      <c r="I1" s="735"/>
      <c r="J1" s="735"/>
      <c r="K1" s="735"/>
      <c r="L1" s="735"/>
      <c r="M1" s="735"/>
      <c r="N1" s="735"/>
      <c r="O1" s="735"/>
      <c r="P1" s="736"/>
      <c r="Q1" s="736"/>
    </row>
    <row r="2" spans="1:20" ht="33" customHeight="1" x14ac:dyDescent="0.25">
      <c r="A2" s="630" t="s">
        <v>273</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0" s="92" customFormat="1" ht="70.5" customHeight="1" x14ac:dyDescent="0.2">
      <c r="A6" s="737" t="s">
        <v>450</v>
      </c>
      <c r="B6" s="737"/>
      <c r="C6" s="737"/>
      <c r="D6" s="737"/>
      <c r="E6" s="737"/>
      <c r="F6" s="737"/>
      <c r="G6" s="737"/>
      <c r="H6" s="737"/>
      <c r="I6" s="737"/>
      <c r="J6" s="737"/>
      <c r="K6" s="737"/>
      <c r="L6" s="737"/>
      <c r="M6" s="737"/>
      <c r="N6" s="737"/>
      <c r="O6" s="737"/>
      <c r="P6" s="737"/>
      <c r="Q6" s="737"/>
    </row>
    <row r="7" spans="1:20" s="92" customFormat="1" x14ac:dyDescent="0.2"/>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sheetData>
  <sheetProtection selectLockedCells="1"/>
  <mergeCells count="5">
    <mergeCell ref="A1:Q1"/>
    <mergeCell ref="A2:Q2"/>
    <mergeCell ref="D4:G4"/>
    <mergeCell ref="R2:T2"/>
    <mergeCell ref="A6:Q6"/>
  </mergeCells>
  <hyperlinks>
    <hyperlink ref="R2" location="'Agency Budget Summary'!A1" display="Click here to return to Agency Budget Summary Page" xr:uid="{00000000-0004-0000-0D00-000000000000}"/>
    <hyperlink ref="R2:T2" location="'DCF-ODV Budget Summary'!A1" display="Click here to return to DCF-ODV Budget Summary Page" xr:uid="{00000000-0004-0000-0D00-000001000000}"/>
  </hyperlinks>
  <pageMargins left="0.2" right="0.2" top="0.5" bottom="0.5" header="0.3" footer="0.3"/>
  <pageSetup scale="72" orientation="landscape" r:id="rId1"/>
  <colBreaks count="1" manualBreakCount="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pageSetUpPr fitToPage="1"/>
  </sheetPr>
  <dimension ref="A1:AM85"/>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B10" sqref="B10"/>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2" style="8" bestFit="1" customWidth="1"/>
    <col min="27" max="16384" width="9.140625" style="8"/>
  </cols>
  <sheetData>
    <row r="1" spans="1:39" customFormat="1" ht="18" customHeight="1" x14ac:dyDescent="0.35">
      <c r="A1" s="738" t="s">
        <v>0</v>
      </c>
      <c r="B1" s="738"/>
      <c r="C1" s="738"/>
      <c r="D1" s="738"/>
      <c r="E1" s="738"/>
      <c r="F1" s="738"/>
      <c r="G1" s="738"/>
      <c r="H1" s="738"/>
      <c r="I1" s="738"/>
      <c r="J1" s="738"/>
      <c r="K1" s="738"/>
      <c r="L1" s="738"/>
      <c r="M1" s="738"/>
      <c r="N1" s="738"/>
      <c r="O1" s="738"/>
      <c r="P1" s="738"/>
      <c r="Q1" s="738"/>
      <c r="R1" s="738"/>
      <c r="S1" s="738"/>
      <c r="V1" s="53"/>
      <c r="W1" s="58"/>
    </row>
    <row r="2" spans="1:39" customFormat="1" ht="18" customHeight="1" x14ac:dyDescent="0.3">
      <c r="A2" s="646" t="s">
        <v>378</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279</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45.75" customHeight="1" x14ac:dyDescent="0.2">
      <c r="A8" s="36"/>
      <c r="B8" s="67" t="s">
        <v>269</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5.75" x14ac:dyDescent="0.25">
      <c r="A10" s="674" t="s">
        <v>28</v>
      </c>
      <c r="B10" s="63" t="s">
        <v>130</v>
      </c>
      <c r="C10" s="28">
        <v>15000</v>
      </c>
      <c r="D10" s="296">
        <v>1000</v>
      </c>
      <c r="E10" s="231">
        <f>C10-D10</f>
        <v>14000</v>
      </c>
      <c r="F10" s="37">
        <v>0.05</v>
      </c>
      <c r="G10" s="605">
        <f>ROUND(E10*F10,2)</f>
        <v>700</v>
      </c>
      <c r="H10" s="37">
        <v>0.05</v>
      </c>
      <c r="I10" s="38">
        <f>ROUND(E10*H10,2)</f>
        <v>700</v>
      </c>
      <c r="J10" s="37">
        <v>0.05</v>
      </c>
      <c r="K10" s="38">
        <f>ROUND(E10*J10,2)</f>
        <v>700</v>
      </c>
      <c r="L10" s="37">
        <v>0</v>
      </c>
      <c r="M10" s="38">
        <f>ROUND(E10*L10,2)</f>
        <v>0</v>
      </c>
      <c r="N10" s="606">
        <v>0.05</v>
      </c>
      <c r="O10" s="38">
        <f>E10*N10</f>
        <v>700</v>
      </c>
      <c r="P10" s="606">
        <v>0.05</v>
      </c>
      <c r="Q10" s="38">
        <f>ROUND(E10*P10,2)</f>
        <v>700</v>
      </c>
      <c r="R10" s="607">
        <f>F10+L10+H10+J10+P10</f>
        <v>0.2</v>
      </c>
      <c r="S10" s="608">
        <f>K10+I10+M10+G10+Q10+O10</f>
        <v>3500</v>
      </c>
      <c r="T10" s="34"/>
      <c r="V10" s="167"/>
      <c r="W10" s="441" t="s">
        <v>512</v>
      </c>
      <c r="X10" s="385"/>
      <c r="Y10" s="390"/>
      <c r="Z10" s="277"/>
      <c r="AA10" s="273"/>
    </row>
    <row r="11" spans="1:39" s="35" customFormat="1" ht="12" customHeight="1" x14ac:dyDescent="0.25">
      <c r="A11" s="675"/>
      <c r="B11" s="63" t="s">
        <v>131</v>
      </c>
      <c r="C11" s="28">
        <v>8000</v>
      </c>
      <c r="D11" s="296">
        <v>1000</v>
      </c>
      <c r="E11" s="231">
        <f>C11-D11</f>
        <v>7000</v>
      </c>
      <c r="F11" s="37">
        <v>0.5</v>
      </c>
      <c r="G11" s="605">
        <f>ROUND(E11*F11,2)</f>
        <v>3500</v>
      </c>
      <c r="H11" s="37">
        <v>0</v>
      </c>
      <c r="I11" s="38">
        <f>ROUND(E11*H11,2)</f>
        <v>0</v>
      </c>
      <c r="J11" s="37">
        <v>0.3</v>
      </c>
      <c r="K11" s="38">
        <f>ROUND(E11*J11,2)</f>
        <v>2100</v>
      </c>
      <c r="L11" s="37">
        <v>0</v>
      </c>
      <c r="M11" s="38">
        <f>ROUND(E11*L11,2)</f>
        <v>0</v>
      </c>
      <c r="N11" s="606">
        <v>0</v>
      </c>
      <c r="O11" s="38">
        <f>E11*N11</f>
        <v>0</v>
      </c>
      <c r="P11" s="606">
        <v>0</v>
      </c>
      <c r="Q11" s="38">
        <f t="shared" ref="Q11:Q36" si="0">ROUND(E11*P11,2)</f>
        <v>0</v>
      </c>
      <c r="R11" s="607">
        <f>F11+L11+H11+J11+P11</f>
        <v>0.8</v>
      </c>
      <c r="S11" s="608">
        <f>K11+I11+M11+G11+Q11+O11</f>
        <v>5600</v>
      </c>
      <c r="T11" s="34"/>
      <c r="V11" s="167"/>
      <c r="W11" s="386" t="s">
        <v>249</v>
      </c>
      <c r="X11" s="387" t="s">
        <v>261</v>
      </c>
      <c r="Y11" s="391"/>
      <c r="Z11" s="279"/>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386" t="s">
        <v>249</v>
      </c>
      <c r="X12" s="387" t="s">
        <v>262</v>
      </c>
      <c r="Y12" s="391"/>
      <c r="Z12" s="279"/>
      <c r="AA12" s="273"/>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386" t="s">
        <v>249</v>
      </c>
      <c r="X13" s="387" t="s">
        <v>458</v>
      </c>
      <c r="Y13" s="392"/>
      <c r="Z13" s="279"/>
      <c r="AA13" s="273"/>
    </row>
    <row r="14" spans="1:39" s="35" customFormat="1" ht="12" customHeight="1" x14ac:dyDescent="0.25">
      <c r="A14" s="675"/>
      <c r="B14" s="29"/>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386" t="s">
        <v>249</v>
      </c>
      <c r="X14" s="387" t="s">
        <v>459</v>
      </c>
      <c r="Y14" s="392"/>
      <c r="Z14" s="279"/>
      <c r="AA14" s="273"/>
    </row>
    <row r="15" spans="1:39" s="35" customFormat="1" ht="12" customHeight="1" x14ac:dyDescent="0.25">
      <c r="A15" s="675"/>
      <c r="B15" s="29"/>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386" t="s">
        <v>249</v>
      </c>
      <c r="X15" s="387" t="s">
        <v>263</v>
      </c>
      <c r="Y15" s="392"/>
      <c r="Z15" s="279"/>
      <c r="AA15" s="273"/>
    </row>
    <row r="16" spans="1:39" s="35" customFormat="1" ht="12" customHeight="1" x14ac:dyDescent="0.25">
      <c r="A16" s="675"/>
      <c r="B16" s="29"/>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386" t="s">
        <v>249</v>
      </c>
      <c r="X16" s="387" t="s">
        <v>264</v>
      </c>
      <c r="Y16" s="392"/>
      <c r="Z16" s="279"/>
      <c r="AA16" s="273"/>
    </row>
    <row r="17" spans="1:27" s="35" customFormat="1" ht="12" customHeight="1" x14ac:dyDescent="0.25">
      <c r="A17" s="675"/>
      <c r="B17" s="29"/>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386" t="s">
        <v>249</v>
      </c>
      <c r="X17" s="387" t="s">
        <v>265</v>
      </c>
      <c r="Y17" s="392"/>
      <c r="Z17" s="279"/>
      <c r="AA17" s="273"/>
    </row>
    <row r="18" spans="1:27" s="35" customFormat="1" ht="12" customHeight="1" x14ac:dyDescent="0.25">
      <c r="A18" s="675"/>
      <c r="B18" s="29"/>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386" t="s">
        <v>249</v>
      </c>
      <c r="X18" s="387" t="s">
        <v>266</v>
      </c>
      <c r="Y18" s="392"/>
      <c r="Z18" s="279"/>
      <c r="AA18" s="273"/>
    </row>
    <row r="19" spans="1:27" s="35" customFormat="1" ht="12" customHeight="1" x14ac:dyDescent="0.25">
      <c r="A19" s="675"/>
      <c r="B19" s="29"/>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386" t="s">
        <v>249</v>
      </c>
      <c r="X19" s="387" t="s">
        <v>460</v>
      </c>
      <c r="Y19" s="392"/>
      <c r="Z19" s="279"/>
      <c r="AA19" s="273"/>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386"/>
      <c r="Y20" s="391"/>
      <c r="Z20" s="279"/>
      <c r="AA20" s="273"/>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386"/>
      <c r="Y21" s="391"/>
      <c r="Z21" s="279"/>
      <c r="AA21" s="273"/>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386"/>
      <c r="X22" s="387"/>
      <c r="Y22" s="391"/>
      <c r="Z22" s="279"/>
      <c r="AA22" s="273"/>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386"/>
      <c r="X23" s="387"/>
      <c r="Y23" s="391"/>
      <c r="Z23" s="279"/>
      <c r="AA23" s="273"/>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386"/>
      <c r="X24" s="387"/>
      <c r="Y24" s="391"/>
      <c r="Z24" s="279"/>
      <c r="AA24" s="273"/>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386"/>
      <c r="X25" s="387"/>
      <c r="Y25" s="391"/>
      <c r="Z25" s="279"/>
      <c r="AA25" s="273"/>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386"/>
      <c r="X26" s="387"/>
      <c r="Y26" s="391"/>
      <c r="Z26" s="279"/>
      <c r="AA26" s="273"/>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386"/>
      <c r="X27" s="387"/>
      <c r="Y27" s="391"/>
      <c r="Z27" s="279"/>
      <c r="AA27" s="273"/>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386"/>
      <c r="X28" s="387"/>
      <c r="Y28" s="391"/>
      <c r="Z28" s="279"/>
      <c r="AA28" s="273"/>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388"/>
      <c r="X29" s="387"/>
      <c r="Y29" s="391"/>
      <c r="Z29" s="279"/>
      <c r="AA29" s="273"/>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388"/>
      <c r="X30" s="393"/>
      <c r="Y30" s="391"/>
      <c r="Z30" s="279"/>
      <c r="AA30" s="273"/>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388"/>
      <c r="X31" s="389"/>
      <c r="Y31" s="391"/>
      <c r="Z31" s="279"/>
      <c r="AA31" s="273"/>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388"/>
      <c r="X32" s="389"/>
      <c r="Y32" s="391"/>
      <c r="Z32" s="279"/>
      <c r="AA32" s="273"/>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388"/>
      <c r="X33" s="389"/>
      <c r="Y33" s="391"/>
      <c r="Z33" s="279"/>
      <c r="AA33" s="273"/>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388"/>
      <c r="X34" s="389"/>
      <c r="Y34" s="391"/>
      <c r="Z34" s="279"/>
      <c r="AA34" s="273"/>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388"/>
      <c r="X35" s="389"/>
      <c r="Y35" s="391"/>
      <c r="Z35" s="279"/>
      <c r="AA35" s="273"/>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388"/>
      <c r="X36" s="389"/>
      <c r="Y36" s="391"/>
      <c r="Z36" s="279"/>
      <c r="AA36" s="273"/>
    </row>
    <row r="37" spans="1:27" s="111" customFormat="1" ht="18.75" customHeight="1" thickBot="1" x14ac:dyDescent="0.3">
      <c r="A37" s="36"/>
      <c r="B37" s="253" t="s">
        <v>271</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394"/>
      <c r="X37" s="395"/>
      <c r="Y37" s="396"/>
      <c r="Z37" s="280"/>
      <c r="AA37" s="238"/>
    </row>
    <row r="38" spans="1:27" s="35" customFormat="1" ht="35.1" customHeight="1" thickTop="1" thickBot="1" x14ac:dyDescent="0.25">
      <c r="A38" s="36"/>
      <c r="B38" s="67" t="s">
        <v>270</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397"/>
      <c r="X38" s="398"/>
      <c r="Y38" s="398"/>
      <c r="Z38" s="281"/>
      <c r="AA38" s="273"/>
    </row>
    <row r="39" spans="1:27" s="27" customFormat="1" ht="12.75" x14ac:dyDescent="0.2">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275"/>
      <c r="X39" s="275"/>
      <c r="Y39" s="275"/>
      <c r="Z39" s="275"/>
    </row>
    <row r="40" spans="1:27" s="35" customFormat="1" ht="12.75" x14ac:dyDescent="0.2">
      <c r="A40" s="674" t="s">
        <v>28</v>
      </c>
      <c r="B40" s="63" t="s">
        <v>130</v>
      </c>
      <c r="C40" s="28">
        <v>15000</v>
      </c>
      <c r="D40" s="296">
        <v>1000</v>
      </c>
      <c r="E40" s="231">
        <f>C40-D40</f>
        <v>14000</v>
      </c>
      <c r="F40" s="37">
        <v>0.05</v>
      </c>
      <c r="G40" s="40">
        <f>ROUND(D40*F40,2)</f>
        <v>50</v>
      </c>
      <c r="H40" s="37">
        <v>0.03</v>
      </c>
      <c r="I40" s="39">
        <f>ROUND(D40*H40,2)</f>
        <v>30</v>
      </c>
      <c r="J40" s="37">
        <v>0.04</v>
      </c>
      <c r="K40" s="38">
        <f>ROUND(D40*J40,2)</f>
        <v>40</v>
      </c>
      <c r="L40" s="240">
        <v>2.5000000000000001E-2</v>
      </c>
      <c r="M40" s="39">
        <f>ROUND(D40*L40,2)</f>
        <v>25</v>
      </c>
      <c r="N40" s="241">
        <v>1.7999999999999999E-2</v>
      </c>
      <c r="O40" s="39">
        <f>D40*N40</f>
        <v>18</v>
      </c>
      <c r="P40" s="241">
        <v>1.7999999999999999E-2</v>
      </c>
      <c r="Q40" s="121">
        <f>ROUND(D40*P40,2)</f>
        <v>18</v>
      </c>
      <c r="R40" s="242">
        <f>F40+L40+H40+J40+P40</f>
        <v>0.16300000000000001</v>
      </c>
      <c r="S40" s="148">
        <f>K40+I40+M40+G40+Q40+O40</f>
        <v>181</v>
      </c>
      <c r="T40" s="34"/>
    </row>
    <row r="41" spans="1:27" s="35" customFormat="1" ht="12" customHeight="1" x14ac:dyDescent="0.2">
      <c r="A41" s="675"/>
      <c r="B41" s="63" t="s">
        <v>131</v>
      </c>
      <c r="C41" s="28">
        <v>8000</v>
      </c>
      <c r="D41" s="296">
        <v>1000</v>
      </c>
      <c r="E41" s="231">
        <f>C41-D41</f>
        <v>7000</v>
      </c>
      <c r="F41" s="37">
        <v>0.05</v>
      </c>
      <c r="G41" s="40">
        <f>ROUND(D41*F41,2)</f>
        <v>50</v>
      </c>
      <c r="H41" s="37">
        <v>0.03</v>
      </c>
      <c r="I41" s="39">
        <f>ROUND(D41*H41,2)</f>
        <v>30</v>
      </c>
      <c r="J41" s="37">
        <v>0.04</v>
      </c>
      <c r="K41" s="38">
        <f>ROUND(D41*J41,2)</f>
        <v>40</v>
      </c>
      <c r="L41" s="240">
        <v>2.5000000000000001E-2</v>
      </c>
      <c r="M41" s="39">
        <f>ROUND(D41*L41,2)</f>
        <v>25</v>
      </c>
      <c r="N41" s="241">
        <v>1.7999999999999999E-2</v>
      </c>
      <c r="O41" s="39">
        <f>D41*N41</f>
        <v>18</v>
      </c>
      <c r="P41" s="241">
        <v>1.7999999999999999E-2</v>
      </c>
      <c r="Q41" s="121">
        <f>ROUND(D41*P41,2)</f>
        <v>18</v>
      </c>
      <c r="R41" s="242">
        <f>F41+L41+H41+J41+P41</f>
        <v>0.16300000000000001</v>
      </c>
      <c r="S41" s="148">
        <f>K41+I41+M41+G41+Q41+O41</f>
        <v>181</v>
      </c>
      <c r="T41" s="34"/>
    </row>
    <row r="42" spans="1:27" s="35" customFormat="1" ht="12" customHeight="1" x14ac:dyDescent="0.2">
      <c r="A42" s="675"/>
      <c r="B42" s="29"/>
      <c r="C42" s="291"/>
      <c r="D42" s="291"/>
      <c r="E42" s="344">
        <f t="shared" ref="E42:E49"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row>
    <row r="43" spans="1:27" s="35" customFormat="1" ht="12" customHeight="1" x14ac:dyDescent="0.2">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row>
    <row r="44" spans="1:27" s="35" customFormat="1" ht="12" customHeight="1" x14ac:dyDescent="0.2">
      <c r="A44" s="675"/>
      <c r="B44" s="29"/>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X44" s="294"/>
    </row>
    <row r="45" spans="1:27" s="35" customFormat="1" ht="12" customHeight="1" x14ac:dyDescent="0.25">
      <c r="A45" s="675"/>
      <c r="B45" s="29"/>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X45" s="295"/>
    </row>
    <row r="46" spans="1:27" s="35" customFormat="1" ht="12" customHeight="1" x14ac:dyDescent="0.25">
      <c r="A46" s="675"/>
      <c r="B46" s="29"/>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X46" s="295"/>
    </row>
    <row r="47" spans="1:27" s="35" customFormat="1" ht="12" customHeight="1" x14ac:dyDescent="0.25">
      <c r="A47" s="675"/>
      <c r="B47" s="29"/>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X47" s="295"/>
    </row>
    <row r="48" spans="1:27" s="35" customFormat="1" ht="12" customHeight="1" x14ac:dyDescent="0.25">
      <c r="A48" s="675"/>
      <c r="B48" s="29"/>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X48" s="295"/>
    </row>
    <row r="49" spans="1:24" s="35" customFormat="1" ht="12" customHeight="1" x14ac:dyDescent="0.25">
      <c r="A49" s="675"/>
      <c r="B49" s="29"/>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X49" s="295"/>
    </row>
    <row r="50" spans="1:24" s="35" customFormat="1" ht="12" customHeight="1" x14ac:dyDescent="0.25">
      <c r="A50" s="675"/>
      <c r="B50" s="29"/>
      <c r="C50" s="291"/>
      <c r="D50" s="291"/>
      <c r="E50" s="345">
        <f t="shared" ref="E50:E65" si="19">C50-D50</f>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9"/>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s="295"/>
    </row>
    <row r="52" spans="1:24" s="35" customFormat="1" ht="12" customHeight="1" x14ac:dyDescent="0.25">
      <c r="A52" s="675"/>
      <c r="B52" s="29"/>
      <c r="C52" s="291"/>
      <c r="D52" s="291"/>
      <c r="E52" s="345">
        <f t="shared" si="19"/>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9"/>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
      <c r="A54" s="675"/>
      <c r="B54" s="29"/>
      <c r="C54" s="291"/>
      <c r="D54" s="291"/>
      <c r="E54" s="345">
        <f t="shared" si="19"/>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4"/>
    </row>
    <row r="55" spans="1:24" s="35" customFormat="1" ht="12" customHeight="1" x14ac:dyDescent="0.2">
      <c r="A55" s="675"/>
      <c r="B55" s="29"/>
      <c r="C55" s="291"/>
      <c r="D55" s="291"/>
      <c r="E55" s="345">
        <f t="shared" si="19"/>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s="294"/>
    </row>
    <row r="56" spans="1:24" s="35" customFormat="1" ht="12" customHeight="1" x14ac:dyDescent="0.25">
      <c r="A56" s="675"/>
      <c r="B56" s="29"/>
      <c r="C56" s="291"/>
      <c r="D56" s="291"/>
      <c r="E56" s="345">
        <f t="shared" si="19"/>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9"/>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9"/>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5">
      <c r="A59" s="675"/>
      <c r="B59" s="29"/>
      <c r="C59" s="291"/>
      <c r="D59" s="291"/>
      <c r="E59" s="345">
        <f t="shared" si="19"/>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5"/>
    </row>
    <row r="60" spans="1:24" s="35" customFormat="1" ht="12" customHeight="1" x14ac:dyDescent="0.2">
      <c r="A60" s="675"/>
      <c r="B60" s="29"/>
      <c r="C60" s="291"/>
      <c r="D60" s="291"/>
      <c r="E60" s="345">
        <f t="shared" si="19"/>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4"/>
    </row>
    <row r="61" spans="1:24" s="35" customFormat="1" ht="12" customHeight="1" x14ac:dyDescent="0.2">
      <c r="A61" s="675"/>
      <c r="B61" s="29"/>
      <c r="C61" s="291"/>
      <c r="D61" s="291"/>
      <c r="E61" s="345">
        <f t="shared" si="19"/>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4"/>
    </row>
    <row r="62" spans="1:24" s="35" customFormat="1" ht="12" customHeight="1" x14ac:dyDescent="0.2">
      <c r="A62" s="675"/>
      <c r="B62" s="29"/>
      <c r="C62" s="291"/>
      <c r="D62" s="291"/>
      <c r="E62" s="345">
        <f t="shared" si="19"/>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
      <c r="A63" s="675"/>
      <c r="B63" s="29"/>
      <c r="C63" s="291"/>
      <c r="D63" s="291"/>
      <c r="E63" s="345">
        <f t="shared" si="19"/>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4"/>
    </row>
    <row r="64" spans="1:24" s="35" customFormat="1" ht="12" customHeight="1" x14ac:dyDescent="0.2">
      <c r="A64" s="675"/>
      <c r="B64" s="29"/>
      <c r="C64" s="291"/>
      <c r="D64" s="291"/>
      <c r="E64" s="345">
        <f t="shared" si="19"/>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row>
    <row r="65" spans="1:28" s="35" customFormat="1" ht="12" customHeight="1" x14ac:dyDescent="0.2">
      <c r="A65" s="675"/>
      <c r="B65" s="29"/>
      <c r="C65" s="291"/>
      <c r="D65" s="291"/>
      <c r="E65" s="345">
        <f t="shared" si="19"/>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row>
    <row r="66" spans="1:28"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row>
    <row r="67" spans="1:28" s="111" customFormat="1" ht="18.75" customHeight="1" thickBot="1" x14ac:dyDescent="0.25">
      <c r="A67" s="36"/>
      <c r="B67" s="253" t="s">
        <v>289</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8"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28" s="111" customFormat="1" ht="18.75" customHeight="1" thickTop="1" thickBot="1" x14ac:dyDescent="0.25">
      <c r="A69" s="36"/>
      <c r="B69" s="235" t="s">
        <v>272</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8"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row r="71" spans="1:28" s="36" customFormat="1" ht="12.75" x14ac:dyDescent="0.2">
      <c r="A71" s="5"/>
      <c r="E71" s="5"/>
      <c r="F71" s="5"/>
      <c r="G71" s="5"/>
      <c r="H71" s="5"/>
      <c r="I71" s="5"/>
      <c r="J71" s="5"/>
      <c r="K71" s="5"/>
      <c r="L71" s="5"/>
      <c r="M71" s="5"/>
      <c r="N71" s="5"/>
      <c r="O71" s="5"/>
      <c r="P71" s="5"/>
      <c r="Q71" s="5"/>
      <c r="R71" s="149"/>
      <c r="S71" s="149"/>
      <c r="T71" s="5"/>
      <c r="U71" s="5"/>
      <c r="V71" s="112"/>
      <c r="W71" s="113"/>
      <c r="X71" s="5"/>
      <c r="Y71" s="5"/>
      <c r="Z71" s="5"/>
      <c r="AA71" s="5"/>
      <c r="AB71" s="5"/>
    </row>
    <row r="72" spans="1:28" s="36" customFormat="1" x14ac:dyDescent="0.2">
      <c r="B72" s="32"/>
      <c r="C72" s="32"/>
      <c r="D72" s="32"/>
      <c r="E72" s="5"/>
      <c r="F72" s="5"/>
      <c r="G72" s="5"/>
      <c r="H72" s="5"/>
      <c r="I72" s="5"/>
      <c r="J72" s="5"/>
      <c r="K72" s="5"/>
      <c r="L72" s="5"/>
      <c r="M72" s="5"/>
      <c r="N72" s="3"/>
      <c r="O72" s="3"/>
      <c r="P72" s="5"/>
      <c r="Q72" s="5"/>
      <c r="R72" s="149"/>
      <c r="S72" s="149"/>
      <c r="T72" s="5"/>
      <c r="U72" s="5"/>
      <c r="V72" s="112"/>
      <c r="W72" s="60"/>
    </row>
    <row r="73" spans="1:28" s="36" customFormat="1" x14ac:dyDescent="0.2">
      <c r="B73" s="5"/>
      <c r="C73" s="5"/>
      <c r="D73" s="5"/>
      <c r="E73" s="5"/>
      <c r="F73" s="5"/>
      <c r="G73" s="5"/>
      <c r="H73" s="5"/>
      <c r="I73" s="5"/>
      <c r="J73" s="5"/>
      <c r="K73" s="5"/>
      <c r="L73" s="5"/>
      <c r="M73" s="5"/>
      <c r="N73" s="3"/>
      <c r="O73" s="3"/>
      <c r="P73" s="5"/>
      <c r="Q73" s="5"/>
      <c r="R73" s="149"/>
      <c r="S73" s="149"/>
      <c r="T73" s="5"/>
      <c r="U73" s="5"/>
      <c r="V73" s="112"/>
      <c r="W73" s="60"/>
    </row>
    <row r="74" spans="1:28" s="36" customFormat="1" x14ac:dyDescent="0.2">
      <c r="B74" s="5"/>
      <c r="C74" s="5"/>
      <c r="D74" s="5"/>
      <c r="E74" s="5"/>
      <c r="F74" s="5"/>
      <c r="G74" s="5"/>
      <c r="H74" s="5"/>
      <c r="I74" s="5"/>
      <c r="J74" s="5"/>
      <c r="K74" s="5"/>
      <c r="L74" s="5"/>
      <c r="M74" s="5"/>
      <c r="N74" s="3"/>
      <c r="O74" s="3"/>
      <c r="P74" s="5"/>
      <c r="Q74" s="5"/>
      <c r="R74" s="149"/>
      <c r="S74" s="149"/>
      <c r="T74" s="5"/>
      <c r="U74" s="5"/>
      <c r="V74" s="112"/>
      <c r="W74" s="60"/>
    </row>
    <row r="75" spans="1:28" s="36" customFormat="1" x14ac:dyDescent="0.2">
      <c r="B75" s="5"/>
      <c r="C75" s="5"/>
      <c r="D75" s="5"/>
      <c r="E75" s="5"/>
      <c r="F75" s="5"/>
      <c r="G75" s="5"/>
      <c r="H75" s="5"/>
      <c r="I75" s="5"/>
      <c r="J75" s="5"/>
      <c r="K75" s="5"/>
      <c r="L75" s="5"/>
      <c r="M75" s="5"/>
      <c r="N75" s="3"/>
      <c r="O75" s="3"/>
      <c r="P75" s="5"/>
      <c r="Q75" s="5"/>
      <c r="R75" s="149"/>
      <c r="S75" s="149"/>
      <c r="T75" s="5"/>
      <c r="U75" s="5"/>
      <c r="V75" s="112"/>
      <c r="W75" s="60"/>
    </row>
    <row r="76" spans="1:28" s="114" customFormat="1" x14ac:dyDescent="0.2">
      <c r="B76" s="32"/>
      <c r="C76" s="32"/>
      <c r="D76" s="32"/>
      <c r="E76" s="5"/>
      <c r="F76" s="5"/>
      <c r="G76" s="5"/>
      <c r="H76" s="5"/>
      <c r="I76" s="5"/>
      <c r="J76" s="5"/>
      <c r="K76" s="5"/>
      <c r="L76" s="5"/>
      <c r="M76" s="5"/>
      <c r="N76" s="3"/>
      <c r="O76" s="3"/>
      <c r="P76" s="5"/>
      <c r="Q76" s="5"/>
      <c r="R76" s="149"/>
      <c r="S76" s="149"/>
      <c r="T76" s="5"/>
      <c r="U76" s="5"/>
      <c r="V76" s="112"/>
      <c r="W76" s="115"/>
    </row>
    <row r="77" spans="1:28" ht="15.75" x14ac:dyDescent="0.25">
      <c r="B77" s="5"/>
      <c r="C77" s="5"/>
      <c r="D77" s="5"/>
      <c r="N77" s="9"/>
      <c r="O77" s="9"/>
      <c r="V77" s="116"/>
    </row>
    <row r="78" spans="1:28" x14ac:dyDescent="0.25">
      <c r="V78" s="116"/>
    </row>
    <row r="79" spans="1:28" x14ac:dyDescent="0.25">
      <c r="V79" s="116"/>
    </row>
    <row r="80" spans="1:28" x14ac:dyDescent="0.25">
      <c r="V80" s="116"/>
    </row>
    <row r="81" spans="22:22" x14ac:dyDescent="0.25">
      <c r="V81" s="116"/>
    </row>
    <row r="82" spans="22:22" x14ac:dyDescent="0.25">
      <c r="V82" s="116"/>
    </row>
    <row r="83" spans="22:22" x14ac:dyDescent="0.25">
      <c r="V83" s="116"/>
    </row>
    <row r="84" spans="22:22" x14ac:dyDescent="0.25">
      <c r="V84" s="116"/>
    </row>
    <row r="85" spans="22:22" x14ac:dyDescent="0.25">
      <c r="V85" s="116"/>
    </row>
  </sheetData>
  <sheetProtection sheet="1" formatRows="0" insertRows="0" deleteRows="0" selectLockedCells="1"/>
  <protectedRanges>
    <protectedRange sqref="B12:E36 B42:E66 X11:X19 X22:X29" name="Positions"/>
    <protectedRange sqref="J12:J36 L12:L36 P12:P36 F12:F36 H12:H36 F42:F66 H42:H66 J42:J66 L42:L66 P42:P66" name="TANF"/>
    <protectedRange sqref="N12:N36 N42:N66" name="ARP_1"/>
  </protectedRanges>
  <mergeCells count="21">
    <mergeCell ref="A1:S1"/>
    <mergeCell ref="A2:S2"/>
    <mergeCell ref="I4:J4"/>
    <mergeCell ref="T4:V4"/>
    <mergeCell ref="B6:S6"/>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s>
  <hyperlinks>
    <hyperlink ref="T4" location="'Agency Budget Summary'!A1" display="Click here to return to Agency Budget Summary Page" xr:uid="{00000000-0004-0000-0E00-000000000000}"/>
    <hyperlink ref="T4:V4" location="'DCF-ODV Budget Summary'!A1" display="Click here to return to DCF-ODV Budget Summary Page" xr:uid="{00000000-0004-0000-0E00-000001000000}"/>
    <hyperlink ref="O4" location="'DCF-ODV Budget Summary'!A1" display="Click here to return to DCF-ODV Budget Summary Page" xr:uid="{00000000-0004-0000-0E00-000002000000}"/>
  </hyperlinks>
  <pageMargins left="0.2" right="0.2" top="0.25" bottom="0.25" header="0.3" footer="0.3"/>
  <pageSetup scale="58" orientation="landscape" r:id="rId1"/>
  <colBreaks count="1" manualBreakCount="1">
    <brk id="1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T114"/>
  <sheetViews>
    <sheetView zoomScale="80" zoomScaleNormal="80" workbookViewId="0">
      <selection activeCell="B59" sqref="B58:B59"/>
    </sheetView>
  </sheetViews>
  <sheetFormatPr defaultColWidth="9.140625" defaultRowHeight="14.25" x14ac:dyDescent="0.2"/>
  <cols>
    <col min="1" max="19" width="9.140625" style="8"/>
    <col min="20" max="20" width="11.7109375" style="8" customWidth="1"/>
    <col min="21" max="16384" width="9.140625" style="8"/>
  </cols>
  <sheetData>
    <row r="1" spans="1:20" ht="30" x14ac:dyDescent="0.4">
      <c r="A1" s="739" t="s">
        <v>0</v>
      </c>
      <c r="B1" s="739"/>
      <c r="C1" s="739"/>
      <c r="D1" s="739"/>
      <c r="E1" s="739"/>
      <c r="F1" s="739"/>
      <c r="G1" s="739"/>
      <c r="H1" s="739"/>
      <c r="I1" s="739"/>
      <c r="J1" s="739"/>
      <c r="K1" s="739"/>
      <c r="L1" s="739"/>
      <c r="M1" s="739"/>
      <c r="N1" s="739"/>
      <c r="O1" s="739"/>
      <c r="P1" s="739"/>
      <c r="Q1" s="739"/>
    </row>
    <row r="2" spans="1:20" ht="32.25" customHeight="1" x14ac:dyDescent="0.25">
      <c r="A2" s="630" t="s">
        <v>274</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0" s="92" customFormat="1" ht="57.75" customHeight="1" x14ac:dyDescent="0.2">
      <c r="A6" s="737" t="s">
        <v>275</v>
      </c>
      <c r="B6" s="737"/>
      <c r="C6" s="737"/>
      <c r="D6" s="737"/>
      <c r="E6" s="737"/>
      <c r="F6" s="737"/>
      <c r="G6" s="737"/>
      <c r="H6" s="737"/>
      <c r="I6" s="737"/>
      <c r="J6" s="737"/>
      <c r="K6" s="737"/>
      <c r="L6" s="737"/>
      <c r="M6" s="737"/>
      <c r="N6" s="737"/>
      <c r="O6" s="737"/>
      <c r="P6" s="737"/>
      <c r="Q6" s="737"/>
    </row>
    <row r="7" spans="1:20" s="92" customFormat="1" x14ac:dyDescent="0.2"/>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sheetData>
  <sheetProtection selectLockedCells="1"/>
  <mergeCells count="5">
    <mergeCell ref="A1:Q1"/>
    <mergeCell ref="A2:Q2"/>
    <mergeCell ref="D4:G4"/>
    <mergeCell ref="R2:T2"/>
    <mergeCell ref="A6:Q6"/>
  </mergeCells>
  <hyperlinks>
    <hyperlink ref="R2" location="'Agency Budget Summary'!A1" display="Click here to return to Agency Budget Summary Page" xr:uid="{00000000-0004-0000-0F00-000000000000}"/>
    <hyperlink ref="R2:T2" location="'DCF-ODV Budget Summary'!A1" display="Click here to return to DCF-ODV Budget Summary Page" xr:uid="{00000000-0004-0000-0F00-000001000000}"/>
  </hyperlinks>
  <pageMargins left="0.2" right="0.2" top="0.5" bottom="0.5" header="0.3" footer="0.3"/>
  <pageSetup scale="72" orientation="landscape" r:id="rId1"/>
  <colBreaks count="1" manualBreakCount="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AM85"/>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L17" sqref="L17"/>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2" style="8" bestFit="1" customWidth="1"/>
    <col min="27" max="16384" width="9.140625" style="8"/>
  </cols>
  <sheetData>
    <row r="1" spans="1:39" customFormat="1" ht="18" customHeight="1" x14ac:dyDescent="0.35">
      <c r="A1" s="740" t="s">
        <v>0</v>
      </c>
      <c r="B1" s="740"/>
      <c r="C1" s="740"/>
      <c r="D1" s="740"/>
      <c r="E1" s="740"/>
      <c r="F1" s="740"/>
      <c r="G1" s="740"/>
      <c r="H1" s="740"/>
      <c r="I1" s="740"/>
      <c r="J1" s="740"/>
      <c r="K1" s="740"/>
      <c r="L1" s="740"/>
      <c r="M1" s="740"/>
      <c r="N1" s="740"/>
      <c r="O1" s="740"/>
      <c r="P1" s="740"/>
      <c r="Q1" s="740"/>
      <c r="R1" s="740"/>
      <c r="S1" s="740"/>
      <c r="V1" s="53"/>
      <c r="W1" s="58"/>
    </row>
    <row r="2" spans="1:39" customFormat="1" ht="18" customHeight="1" x14ac:dyDescent="0.3">
      <c r="A2" s="646" t="s">
        <v>379</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280</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48" customHeight="1" x14ac:dyDescent="0.2">
      <c r="A8" s="36"/>
      <c r="B8" s="67" t="s">
        <v>281</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5.75" x14ac:dyDescent="0.25">
      <c r="A10" s="674" t="s">
        <v>28</v>
      </c>
      <c r="B10" s="63" t="s">
        <v>287</v>
      </c>
      <c r="C10" s="28">
        <v>4320</v>
      </c>
      <c r="D10" s="296">
        <v>300</v>
      </c>
      <c r="E10" s="231">
        <f>C10-D10</f>
        <v>4020</v>
      </c>
      <c r="F10" s="37">
        <v>0.05</v>
      </c>
      <c r="G10" s="605">
        <f>ROUND(E10*F10,2)</f>
        <v>201</v>
      </c>
      <c r="H10" s="37">
        <v>0.05</v>
      </c>
      <c r="I10" s="38">
        <f>ROUND(E10*H10,2)</f>
        <v>201</v>
      </c>
      <c r="J10" s="37">
        <v>0.05</v>
      </c>
      <c r="K10" s="38">
        <f>ROUND(E10*J10,2)</f>
        <v>201</v>
      </c>
      <c r="L10" s="37">
        <v>0</v>
      </c>
      <c r="M10" s="38">
        <f>ROUND(E10*L10,2)</f>
        <v>0</v>
      </c>
      <c r="N10" s="606">
        <v>0.05</v>
      </c>
      <c r="O10" s="38">
        <f>E10*N10</f>
        <v>201</v>
      </c>
      <c r="P10" s="606">
        <v>0.05</v>
      </c>
      <c r="Q10" s="38">
        <f>ROUND(E10*P10,2)</f>
        <v>201</v>
      </c>
      <c r="R10" s="607">
        <f>F10+L10+H10+J10+P10</f>
        <v>0.2</v>
      </c>
      <c r="S10" s="608">
        <f>K10+I10+M10+G10+Q10+O10</f>
        <v>1005</v>
      </c>
      <c r="T10" s="34"/>
      <c r="V10" s="167"/>
      <c r="W10" s="440" t="s">
        <v>513</v>
      </c>
      <c r="X10" s="399"/>
      <c r="Y10" s="390"/>
      <c r="Z10" s="400"/>
      <c r="AA10" s="273"/>
    </row>
    <row r="11" spans="1:39" s="35" customFormat="1" ht="12" customHeight="1" x14ac:dyDescent="0.25">
      <c r="A11" s="675"/>
      <c r="B11" s="63" t="s">
        <v>288</v>
      </c>
      <c r="C11" s="28">
        <v>15000</v>
      </c>
      <c r="D11" s="296">
        <v>5000</v>
      </c>
      <c r="E11" s="231">
        <f>C11-D11</f>
        <v>10000</v>
      </c>
      <c r="F11" s="37">
        <v>0.5</v>
      </c>
      <c r="G11" s="605">
        <f>ROUND(E11*F11,2)</f>
        <v>5000</v>
      </c>
      <c r="H11" s="37">
        <v>0</v>
      </c>
      <c r="I11" s="38">
        <f>ROUND(E11*H11,2)</f>
        <v>0</v>
      </c>
      <c r="J11" s="37">
        <v>0.3</v>
      </c>
      <c r="K11" s="38">
        <f>ROUND(E11*J11,2)</f>
        <v>3000</v>
      </c>
      <c r="L11" s="37">
        <v>0</v>
      </c>
      <c r="M11" s="38">
        <f>ROUND(E11*L11,2)</f>
        <v>0</v>
      </c>
      <c r="N11" s="606">
        <v>0</v>
      </c>
      <c r="O11" s="38">
        <f>E11*N11</f>
        <v>0</v>
      </c>
      <c r="P11" s="606">
        <v>0</v>
      </c>
      <c r="Q11" s="38">
        <f t="shared" ref="Q11:Q36" si="0">ROUND(E11*P11,2)</f>
        <v>0</v>
      </c>
      <c r="R11" s="607">
        <f>F11+L11+H11+J11+P11</f>
        <v>0.8</v>
      </c>
      <c r="S11" s="608">
        <f>K11+I11+M11+G11+Q11+O11</f>
        <v>8000</v>
      </c>
      <c r="T11" s="34"/>
      <c r="V11" s="167"/>
      <c r="W11" s="401" t="s">
        <v>249</v>
      </c>
      <c r="X11" s="387" t="s">
        <v>284</v>
      </c>
      <c r="Y11" s="391"/>
      <c r="Z11" s="402"/>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401" t="s">
        <v>249</v>
      </c>
      <c r="X12" s="403" t="s">
        <v>106</v>
      </c>
      <c r="Y12" s="391"/>
      <c r="Z12" s="402"/>
      <c r="AA12" s="273"/>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401" t="s">
        <v>249</v>
      </c>
      <c r="X13" s="403" t="s">
        <v>124</v>
      </c>
      <c r="Y13" s="392"/>
      <c r="Z13" s="402"/>
      <c r="AA13" s="273"/>
    </row>
    <row r="14" spans="1:39" s="35" customFormat="1" ht="12" customHeight="1" x14ac:dyDescent="0.25">
      <c r="A14" s="675"/>
      <c r="B14" s="318"/>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401" t="s">
        <v>249</v>
      </c>
      <c r="X14" s="387" t="s">
        <v>285</v>
      </c>
      <c r="Y14" s="392"/>
      <c r="Z14" s="402"/>
      <c r="AA14" s="273"/>
    </row>
    <row r="15" spans="1:39" s="35" customFormat="1" ht="12" customHeight="1" x14ac:dyDescent="0.25">
      <c r="A15" s="675"/>
      <c r="B15" s="603"/>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401" t="s">
        <v>249</v>
      </c>
      <c r="X15" s="387" t="s">
        <v>286</v>
      </c>
      <c r="Y15" s="392"/>
      <c r="Z15" s="402"/>
      <c r="AA15" s="273"/>
    </row>
    <row r="16" spans="1:39" s="35" customFormat="1" ht="12" customHeight="1" x14ac:dyDescent="0.25">
      <c r="A16" s="675"/>
      <c r="B16" s="603"/>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401" t="s">
        <v>249</v>
      </c>
      <c r="X16" s="387" t="s">
        <v>467</v>
      </c>
      <c r="Y16" s="392"/>
      <c r="Z16" s="402"/>
      <c r="AA16" s="273"/>
    </row>
    <row r="17" spans="1:27" s="35" customFormat="1" ht="12" customHeight="1" x14ac:dyDescent="0.25">
      <c r="A17" s="675"/>
      <c r="B17" s="318"/>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401" t="s">
        <v>249</v>
      </c>
      <c r="X17" s="387" t="s">
        <v>546</v>
      </c>
      <c r="Y17" s="392"/>
      <c r="Z17" s="402"/>
      <c r="AA17" s="273"/>
    </row>
    <row r="18" spans="1:27" s="35" customFormat="1" ht="12" customHeight="1" x14ac:dyDescent="0.25">
      <c r="A18" s="675"/>
      <c r="B18" s="318"/>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401"/>
      <c r="Y18" s="392"/>
      <c r="Z18" s="402"/>
      <c r="AA18" s="273"/>
    </row>
    <row r="19" spans="1:27" s="35" customFormat="1" ht="12" customHeight="1" x14ac:dyDescent="0.25">
      <c r="A19" s="675"/>
      <c r="B19" s="318"/>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401"/>
      <c r="Y19" s="392"/>
      <c r="Z19" s="402"/>
      <c r="AA19" s="273"/>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401"/>
      <c r="X20" s="387"/>
      <c r="Y20" s="391"/>
      <c r="Z20" s="402"/>
      <c r="AA20" s="273"/>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401"/>
      <c r="X21" s="387"/>
      <c r="Y21" s="391"/>
      <c r="Z21" s="402"/>
      <c r="AA21" s="273"/>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401"/>
      <c r="X22" s="387"/>
      <c r="Y22" s="391"/>
      <c r="Z22" s="402"/>
      <c r="AA22" s="273"/>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401"/>
      <c r="X23" s="387"/>
      <c r="Y23" s="391"/>
      <c r="Z23" s="402"/>
      <c r="AA23" s="273"/>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401"/>
      <c r="X24" s="387"/>
      <c r="Y24" s="391"/>
      <c r="Z24" s="402"/>
      <c r="AA24" s="273"/>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401"/>
      <c r="X25" s="387"/>
      <c r="Y25" s="391"/>
      <c r="Z25" s="402"/>
      <c r="AA25" s="273"/>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401"/>
      <c r="X26" s="387"/>
      <c r="Y26" s="391"/>
      <c r="Z26" s="402"/>
      <c r="AA26" s="273"/>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401"/>
      <c r="X27" s="387"/>
      <c r="Y27" s="391"/>
      <c r="Z27" s="402"/>
      <c r="AA27" s="273"/>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401"/>
      <c r="X28" s="387"/>
      <c r="Y28" s="391"/>
      <c r="Z28" s="402"/>
      <c r="AA28" s="273"/>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404"/>
      <c r="X29" s="387"/>
      <c r="Y29" s="391"/>
      <c r="Z29" s="402"/>
      <c r="AA29" s="273"/>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404"/>
      <c r="X30" s="393"/>
      <c r="Y30" s="391"/>
      <c r="Z30" s="402"/>
      <c r="AA30" s="273"/>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404"/>
      <c r="X31" s="405"/>
      <c r="Y31" s="391"/>
      <c r="Z31" s="402"/>
      <c r="AA31" s="273"/>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404"/>
      <c r="X32" s="405"/>
      <c r="Y32" s="391"/>
      <c r="Z32" s="402"/>
      <c r="AA32" s="273"/>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404"/>
      <c r="X33" s="405"/>
      <c r="Y33" s="391"/>
      <c r="Z33" s="402"/>
      <c r="AA33" s="273"/>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404"/>
      <c r="X34" s="405"/>
      <c r="Y34" s="391"/>
      <c r="Z34" s="402"/>
      <c r="AA34" s="273"/>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404"/>
      <c r="X35" s="405"/>
      <c r="Y35" s="391"/>
      <c r="Z35" s="402"/>
      <c r="AA35" s="273"/>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404"/>
      <c r="X36" s="405"/>
      <c r="Y36" s="391"/>
      <c r="Z36" s="402"/>
      <c r="AA36" s="273"/>
    </row>
    <row r="37" spans="1:27" s="111" customFormat="1" ht="18.75" customHeight="1" thickBot="1" x14ac:dyDescent="0.3">
      <c r="A37" s="36"/>
      <c r="B37" s="253" t="s">
        <v>283</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406"/>
      <c r="X37" s="407"/>
      <c r="Y37" s="396"/>
      <c r="Z37" s="408"/>
      <c r="AA37" s="238"/>
    </row>
    <row r="38" spans="1:27" s="35" customFormat="1" ht="35.1" customHeight="1" thickTop="1" thickBot="1" x14ac:dyDescent="0.25">
      <c r="A38" s="36"/>
      <c r="B38" s="67" t="s">
        <v>282</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397"/>
      <c r="X38" s="398"/>
      <c r="Y38" s="398"/>
      <c r="Z38" s="409"/>
      <c r="AA38" s="273"/>
    </row>
    <row r="39" spans="1:27" s="27" customFormat="1" ht="12.75" x14ac:dyDescent="0.2">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275"/>
      <c r="X39" s="275"/>
      <c r="Y39" s="275"/>
      <c r="Z39" s="275"/>
    </row>
    <row r="40" spans="1:27" s="35" customFormat="1" ht="12.75" x14ac:dyDescent="0.2">
      <c r="A40" s="674" t="s">
        <v>28</v>
      </c>
      <c r="B40" s="63" t="s">
        <v>287</v>
      </c>
      <c r="C40" s="28">
        <v>4320</v>
      </c>
      <c r="D40" s="296">
        <v>300</v>
      </c>
      <c r="E40" s="231">
        <f>C40-D40</f>
        <v>4020</v>
      </c>
      <c r="F40" s="37">
        <v>0.05</v>
      </c>
      <c r="G40" s="40">
        <f>ROUND(D40*F40,2)</f>
        <v>15</v>
      </c>
      <c r="H40" s="37">
        <v>0.03</v>
      </c>
      <c r="I40" s="39">
        <f>ROUND(D40*H40,2)</f>
        <v>9</v>
      </c>
      <c r="J40" s="37">
        <v>0.04</v>
      </c>
      <c r="K40" s="38">
        <f>ROUND(D40*J40,2)</f>
        <v>12</v>
      </c>
      <c r="L40" s="240">
        <v>2.5000000000000001E-2</v>
      </c>
      <c r="M40" s="39">
        <f>ROUND(D40*L40,2)</f>
        <v>7.5</v>
      </c>
      <c r="N40" s="241">
        <v>1.7999999999999999E-2</v>
      </c>
      <c r="O40" s="39">
        <f>D40*N40</f>
        <v>5.3999999999999995</v>
      </c>
      <c r="P40" s="241">
        <v>1.7999999999999999E-2</v>
      </c>
      <c r="Q40" s="121">
        <f>ROUND(D40*P40,2)</f>
        <v>5.4</v>
      </c>
      <c r="R40" s="242">
        <f>F40+L40+H40+J40+P40</f>
        <v>0.16300000000000001</v>
      </c>
      <c r="S40" s="148">
        <f>K40+I40+M40+G40+Q40+O40</f>
        <v>54.3</v>
      </c>
      <c r="T40" s="34"/>
    </row>
    <row r="41" spans="1:27" s="35" customFormat="1" ht="12" customHeight="1" x14ac:dyDescent="0.2">
      <c r="A41" s="675"/>
      <c r="B41" s="63" t="s">
        <v>288</v>
      </c>
      <c r="C41" s="28">
        <v>15000</v>
      </c>
      <c r="D41" s="296">
        <v>5000</v>
      </c>
      <c r="E41" s="231">
        <f>C41-D41</f>
        <v>10000</v>
      </c>
      <c r="F41" s="37">
        <v>0.05</v>
      </c>
      <c r="G41" s="40">
        <f>ROUND(D41*F41,2)</f>
        <v>250</v>
      </c>
      <c r="H41" s="37">
        <v>0.03</v>
      </c>
      <c r="I41" s="39">
        <f>ROUND(D41*H41,2)</f>
        <v>150</v>
      </c>
      <c r="J41" s="37">
        <v>0.04</v>
      </c>
      <c r="K41" s="38">
        <f>ROUND(D41*J41,2)</f>
        <v>200</v>
      </c>
      <c r="L41" s="240">
        <v>2.5000000000000001E-2</v>
      </c>
      <c r="M41" s="39">
        <f>ROUND(D41*L41,2)</f>
        <v>125</v>
      </c>
      <c r="N41" s="241">
        <v>1.7999999999999999E-2</v>
      </c>
      <c r="O41" s="39">
        <f>D41*N41</f>
        <v>90</v>
      </c>
      <c r="P41" s="241">
        <v>1.7999999999999999E-2</v>
      </c>
      <c r="Q41" s="121">
        <f>ROUND(D41*P41,2)</f>
        <v>90</v>
      </c>
      <c r="R41" s="242">
        <f>F41+L41+H41+J41+P41</f>
        <v>0.16300000000000001</v>
      </c>
      <c r="S41" s="148">
        <f>K41+I41+M41+G41+Q41+O41</f>
        <v>905</v>
      </c>
      <c r="T41" s="34"/>
    </row>
    <row r="42" spans="1:27" s="35" customFormat="1" ht="12" customHeight="1" x14ac:dyDescent="0.2">
      <c r="A42" s="675"/>
      <c r="B42" s="29"/>
      <c r="C42" s="291"/>
      <c r="D42" s="291"/>
      <c r="E42" s="344">
        <f t="shared" ref="E42:E65"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row>
    <row r="43" spans="1:27" s="35" customFormat="1" ht="12" customHeight="1" x14ac:dyDescent="0.2">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row>
    <row r="44" spans="1:27" s="35" customFormat="1" ht="12" customHeight="1" x14ac:dyDescent="0.25">
      <c r="A44" s="675"/>
      <c r="B44" s="318"/>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X44" s="294"/>
    </row>
    <row r="45" spans="1:27" s="35" customFormat="1" ht="12" customHeight="1" x14ac:dyDescent="0.25">
      <c r="A45" s="675"/>
      <c r="B45" s="603"/>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X45" s="295"/>
    </row>
    <row r="46" spans="1:27" s="35" customFormat="1" ht="12" customHeight="1" x14ac:dyDescent="0.25">
      <c r="A46" s="675"/>
      <c r="B46" s="603"/>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X46" s="295"/>
    </row>
    <row r="47" spans="1:27" s="35" customFormat="1" ht="12" customHeight="1" x14ac:dyDescent="0.25">
      <c r="A47" s="675"/>
      <c r="B47" s="318"/>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X47" s="295"/>
    </row>
    <row r="48" spans="1:27" s="35" customFormat="1" ht="12" customHeight="1" x14ac:dyDescent="0.25">
      <c r="A48" s="675"/>
      <c r="B48" s="318"/>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X48" s="295"/>
    </row>
    <row r="49" spans="1:24" s="35" customFormat="1" ht="12" customHeight="1" x14ac:dyDescent="0.25">
      <c r="A49" s="675"/>
      <c r="B49" s="318"/>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X49" s="295"/>
    </row>
    <row r="50" spans="1:24" s="35" customFormat="1" ht="12" customHeight="1" x14ac:dyDescent="0.25">
      <c r="A50" s="675"/>
      <c r="B50" s="29"/>
      <c r="C50" s="291"/>
      <c r="D50" s="291"/>
      <c r="E50" s="345">
        <f t="shared" si="10"/>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0"/>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s="295"/>
    </row>
    <row r="52" spans="1:24" s="35" customFormat="1" ht="12" customHeight="1" x14ac:dyDescent="0.25">
      <c r="A52" s="675"/>
      <c r="B52" s="29"/>
      <c r="C52" s="291"/>
      <c r="D52" s="291"/>
      <c r="E52" s="345">
        <f t="shared" si="10"/>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0"/>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
      <c r="A54" s="675"/>
      <c r="B54" s="29"/>
      <c r="C54" s="291"/>
      <c r="D54" s="291"/>
      <c r="E54" s="345">
        <f t="shared" si="10"/>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4"/>
    </row>
    <row r="55" spans="1:24" s="35" customFormat="1" ht="12" customHeight="1" x14ac:dyDescent="0.2">
      <c r="A55" s="675"/>
      <c r="B55" s="29"/>
      <c r="C55" s="291"/>
      <c r="D55" s="291"/>
      <c r="E55" s="345">
        <f t="shared" si="10"/>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s="294"/>
    </row>
    <row r="56" spans="1:24" s="35" customFormat="1" ht="12" customHeight="1" x14ac:dyDescent="0.25">
      <c r="A56" s="675"/>
      <c r="B56" s="29"/>
      <c r="C56" s="291"/>
      <c r="D56" s="291"/>
      <c r="E56" s="345">
        <f t="shared" si="10"/>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0"/>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0"/>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5">
      <c r="A59" s="675"/>
      <c r="B59" s="29"/>
      <c r="C59" s="291"/>
      <c r="D59" s="291"/>
      <c r="E59" s="345">
        <f t="shared" si="10"/>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5"/>
    </row>
    <row r="60" spans="1:24" s="35" customFormat="1" ht="12" customHeight="1" x14ac:dyDescent="0.2">
      <c r="A60" s="675"/>
      <c r="B60" s="29"/>
      <c r="C60" s="291"/>
      <c r="D60" s="291"/>
      <c r="E60" s="345">
        <f t="shared" si="10"/>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4"/>
    </row>
    <row r="61" spans="1:24" s="35" customFormat="1" ht="12" customHeight="1" x14ac:dyDescent="0.2">
      <c r="A61" s="675"/>
      <c r="B61" s="29"/>
      <c r="C61" s="291"/>
      <c r="D61" s="291"/>
      <c r="E61" s="345">
        <f t="shared" si="10"/>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4"/>
    </row>
    <row r="62" spans="1:24" s="35" customFormat="1" ht="12" customHeight="1" x14ac:dyDescent="0.2">
      <c r="A62" s="675"/>
      <c r="B62" s="29"/>
      <c r="C62" s="291"/>
      <c r="D62" s="291"/>
      <c r="E62" s="345">
        <f t="shared" si="10"/>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
      <c r="A63" s="675"/>
      <c r="B63" s="29"/>
      <c r="C63" s="291"/>
      <c r="D63" s="291"/>
      <c r="E63" s="345">
        <f t="shared" si="10"/>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4"/>
    </row>
    <row r="64" spans="1:24" s="35" customFormat="1" ht="12" customHeight="1" x14ac:dyDescent="0.2">
      <c r="A64" s="675"/>
      <c r="B64" s="29"/>
      <c r="C64" s="291"/>
      <c r="D64" s="291"/>
      <c r="E64" s="345">
        <f t="shared" si="10"/>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row>
    <row r="65" spans="1:39" s="35" customFormat="1" ht="12" customHeight="1" x14ac:dyDescent="0.2">
      <c r="A65" s="675"/>
      <c r="B65" s="29"/>
      <c r="C65" s="291"/>
      <c r="D65" s="291"/>
      <c r="E65" s="345">
        <f t="shared" si="10"/>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row>
    <row r="66" spans="1:39"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row>
    <row r="67" spans="1:39" s="111" customFormat="1" ht="18.75" customHeight="1" thickBot="1" x14ac:dyDescent="0.25">
      <c r="A67" s="36"/>
      <c r="B67" s="253" t="s">
        <v>290</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39"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39" s="111" customFormat="1" ht="18.75" customHeight="1" thickTop="1" thickBot="1" x14ac:dyDescent="0.25">
      <c r="A69" s="36"/>
      <c r="B69" s="235" t="s">
        <v>291</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39"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row r="71" spans="1:39" s="36" customFormat="1" ht="12.75" x14ac:dyDescent="0.2">
      <c r="A71" s="5"/>
      <c r="E71" s="5"/>
      <c r="F71" s="5"/>
      <c r="G71" s="5"/>
      <c r="H71" s="5"/>
      <c r="I71" s="5"/>
      <c r="J71" s="5"/>
      <c r="K71" s="5"/>
      <c r="L71" s="5"/>
      <c r="M71" s="5"/>
      <c r="N71" s="5"/>
      <c r="O71" s="5"/>
      <c r="P71" s="5"/>
      <c r="Q71" s="5"/>
      <c r="R71" s="149"/>
      <c r="S71" s="149"/>
      <c r="T71" s="5"/>
      <c r="U71" s="5"/>
      <c r="V71" s="112"/>
      <c r="W71" s="113"/>
      <c r="X71" s="5"/>
      <c r="Y71" s="5"/>
      <c r="Z71" s="5"/>
      <c r="AA71" s="5"/>
      <c r="AB71" s="5"/>
    </row>
    <row r="72" spans="1:39" s="36" customFormat="1" x14ac:dyDescent="0.2">
      <c r="B72" s="32"/>
      <c r="C72" s="32"/>
      <c r="D72" s="32"/>
      <c r="E72" s="5"/>
      <c r="F72" s="5"/>
      <c r="G72" s="5"/>
      <c r="H72" s="5"/>
      <c r="I72" s="5"/>
      <c r="J72" s="5"/>
      <c r="K72" s="5"/>
      <c r="L72" s="5"/>
      <c r="M72" s="5"/>
      <c r="N72" s="3"/>
      <c r="O72" s="3"/>
      <c r="P72" s="5"/>
      <c r="Q72" s="5"/>
      <c r="R72" s="149"/>
      <c r="S72" s="149"/>
      <c r="T72" s="5"/>
      <c r="U72" s="5"/>
      <c r="V72" s="112"/>
      <c r="W72" s="60"/>
    </row>
    <row r="73" spans="1:39" s="36" customFormat="1" x14ac:dyDescent="0.2">
      <c r="B73" s="5"/>
      <c r="C73" s="5"/>
      <c r="D73" s="5"/>
      <c r="E73" s="5"/>
      <c r="F73" s="5"/>
      <c r="G73" s="5"/>
      <c r="H73" s="5"/>
      <c r="I73" s="5"/>
      <c r="J73" s="5"/>
      <c r="K73" s="5"/>
      <c r="L73" s="5"/>
      <c r="M73" s="5"/>
      <c r="N73" s="3"/>
      <c r="O73" s="3"/>
      <c r="P73" s="5"/>
      <c r="Q73" s="5"/>
      <c r="R73" s="149"/>
      <c r="S73" s="149"/>
      <c r="T73" s="5"/>
      <c r="U73" s="5"/>
      <c r="V73" s="112"/>
      <c r="W73" s="60"/>
    </row>
    <row r="74" spans="1:39" s="36" customFormat="1" x14ac:dyDescent="0.2">
      <c r="B74" s="5"/>
      <c r="C74" s="5"/>
      <c r="D74" s="5"/>
      <c r="E74" s="5"/>
      <c r="F74" s="5"/>
      <c r="G74" s="5"/>
      <c r="H74" s="5"/>
      <c r="I74" s="5"/>
      <c r="J74" s="5"/>
      <c r="K74" s="5"/>
      <c r="L74" s="5"/>
      <c r="M74" s="5"/>
      <c r="N74" s="3"/>
      <c r="O74" s="3"/>
      <c r="P74" s="5"/>
      <c r="Q74" s="5"/>
      <c r="R74" s="149"/>
      <c r="S74" s="149"/>
      <c r="T74" s="5"/>
      <c r="U74" s="5"/>
      <c r="V74" s="112"/>
      <c r="W74" s="60"/>
    </row>
    <row r="75" spans="1:39" s="36" customFormat="1" x14ac:dyDescent="0.2">
      <c r="B75" s="5"/>
      <c r="C75" s="5"/>
      <c r="D75" s="5"/>
      <c r="E75" s="5"/>
      <c r="F75" s="5"/>
      <c r="G75" s="5"/>
      <c r="H75" s="5"/>
      <c r="I75" s="5"/>
      <c r="J75" s="5"/>
      <c r="K75" s="5"/>
      <c r="L75" s="5"/>
      <c r="M75" s="5"/>
      <c r="N75" s="3"/>
      <c r="O75" s="3"/>
      <c r="P75" s="5"/>
      <c r="Q75" s="5"/>
      <c r="R75" s="149"/>
      <c r="S75" s="149"/>
      <c r="T75" s="5"/>
      <c r="U75" s="5"/>
      <c r="V75" s="112"/>
      <c r="W75" s="60"/>
    </row>
    <row r="76" spans="1:39" s="114" customFormat="1" x14ac:dyDescent="0.2">
      <c r="B76" s="32"/>
      <c r="C76" s="32"/>
      <c r="D76" s="32"/>
      <c r="E76" s="5"/>
      <c r="F76" s="5"/>
      <c r="G76" s="5"/>
      <c r="H76" s="5"/>
      <c r="I76" s="5"/>
      <c r="J76" s="5"/>
      <c r="K76" s="5"/>
      <c r="L76" s="5"/>
      <c r="M76" s="5"/>
      <c r="N76" s="3"/>
      <c r="O76" s="3"/>
      <c r="P76" s="5"/>
      <c r="Q76" s="5"/>
      <c r="R76" s="149"/>
      <c r="S76" s="149"/>
      <c r="T76" s="5"/>
      <c r="U76" s="5"/>
      <c r="V76" s="112"/>
      <c r="W76" s="115"/>
    </row>
    <row r="77" spans="1:39" ht="15.75" x14ac:dyDescent="0.25">
      <c r="B77" s="5"/>
      <c r="C77" s="5"/>
      <c r="D77" s="5"/>
      <c r="N77" s="9"/>
      <c r="O77" s="9"/>
      <c r="V77" s="116"/>
    </row>
    <row r="78" spans="1:39" s="62" customFormat="1" x14ac:dyDescent="0.25">
      <c r="A78" s="8"/>
      <c r="B78" s="8"/>
      <c r="C78" s="8"/>
      <c r="D78" s="8"/>
      <c r="E78" s="8"/>
      <c r="F78" s="8"/>
      <c r="G78" s="8"/>
      <c r="H78" s="8"/>
      <c r="I78" s="8"/>
      <c r="J78" s="8"/>
      <c r="K78" s="8"/>
      <c r="L78" s="8"/>
      <c r="M78" s="8"/>
      <c r="N78" s="8"/>
      <c r="O78" s="8"/>
      <c r="P78" s="8"/>
      <c r="Q78" s="8"/>
      <c r="R78" s="72"/>
      <c r="S78" s="72"/>
      <c r="T78" s="8"/>
      <c r="U78" s="8"/>
      <c r="V78" s="116"/>
      <c r="X78" s="8"/>
      <c r="Y78" s="8"/>
      <c r="Z78" s="8"/>
      <c r="AA78" s="8"/>
      <c r="AB78" s="8"/>
      <c r="AC78" s="8"/>
      <c r="AD78" s="8"/>
      <c r="AE78" s="8"/>
      <c r="AF78" s="8"/>
      <c r="AG78" s="8"/>
      <c r="AH78" s="8"/>
      <c r="AI78" s="8"/>
      <c r="AJ78" s="8"/>
      <c r="AK78" s="8"/>
      <c r="AL78" s="8"/>
      <c r="AM78" s="8"/>
    </row>
    <row r="79" spans="1:39" s="62" customFormat="1" x14ac:dyDescent="0.25">
      <c r="A79" s="8"/>
      <c r="B79" s="8"/>
      <c r="C79" s="8"/>
      <c r="D79" s="8"/>
      <c r="E79" s="8"/>
      <c r="F79" s="8"/>
      <c r="G79" s="8"/>
      <c r="H79" s="8"/>
      <c r="I79" s="8"/>
      <c r="J79" s="8"/>
      <c r="K79" s="8"/>
      <c r="L79" s="8"/>
      <c r="M79" s="8"/>
      <c r="N79" s="8"/>
      <c r="O79" s="8"/>
      <c r="P79" s="8"/>
      <c r="Q79" s="8"/>
      <c r="R79" s="72"/>
      <c r="S79" s="72"/>
      <c r="T79" s="8"/>
      <c r="U79" s="8"/>
      <c r="V79" s="116"/>
      <c r="X79" s="8"/>
      <c r="Y79" s="8"/>
      <c r="Z79" s="8"/>
      <c r="AA79" s="8"/>
      <c r="AB79" s="8"/>
      <c r="AC79" s="8"/>
      <c r="AD79" s="8"/>
      <c r="AE79" s="8"/>
      <c r="AF79" s="8"/>
      <c r="AG79" s="8"/>
      <c r="AH79" s="8"/>
      <c r="AI79" s="8"/>
      <c r="AJ79" s="8"/>
      <c r="AK79" s="8"/>
      <c r="AL79" s="8"/>
      <c r="AM79" s="8"/>
    </row>
    <row r="80" spans="1:39" s="62" customFormat="1" x14ac:dyDescent="0.25">
      <c r="A80" s="8"/>
      <c r="B80" s="8"/>
      <c r="C80" s="8"/>
      <c r="D80" s="8"/>
      <c r="E80" s="8"/>
      <c r="F80" s="8"/>
      <c r="G80" s="8"/>
      <c r="H80" s="8"/>
      <c r="I80" s="8"/>
      <c r="J80" s="8"/>
      <c r="K80" s="8"/>
      <c r="L80" s="8"/>
      <c r="M80" s="8"/>
      <c r="N80" s="8"/>
      <c r="O80" s="8"/>
      <c r="P80" s="8"/>
      <c r="Q80" s="8"/>
      <c r="R80" s="72"/>
      <c r="S80" s="72"/>
      <c r="T80" s="8"/>
      <c r="U80" s="8"/>
      <c r="V80" s="116"/>
      <c r="X80" s="8"/>
      <c r="Y80" s="8"/>
      <c r="Z80" s="8"/>
      <c r="AA80" s="8"/>
      <c r="AB80" s="8"/>
      <c r="AC80" s="8"/>
      <c r="AD80" s="8"/>
      <c r="AE80" s="8"/>
      <c r="AF80" s="8"/>
      <c r="AG80" s="8"/>
      <c r="AH80" s="8"/>
      <c r="AI80" s="8"/>
      <c r="AJ80" s="8"/>
      <c r="AK80" s="8"/>
      <c r="AL80" s="8"/>
      <c r="AM80" s="8"/>
    </row>
    <row r="81" spans="1:39" s="62" customFormat="1" x14ac:dyDescent="0.25">
      <c r="A81" s="8"/>
      <c r="B81" s="8"/>
      <c r="C81" s="8"/>
      <c r="D81" s="8"/>
      <c r="E81" s="8"/>
      <c r="F81" s="8"/>
      <c r="G81" s="8"/>
      <c r="H81" s="8"/>
      <c r="I81" s="8"/>
      <c r="J81" s="8"/>
      <c r="K81" s="8"/>
      <c r="L81" s="8"/>
      <c r="M81" s="8"/>
      <c r="N81" s="8"/>
      <c r="O81" s="8"/>
      <c r="P81" s="8"/>
      <c r="Q81" s="8"/>
      <c r="R81" s="72"/>
      <c r="S81" s="72"/>
      <c r="T81" s="8"/>
      <c r="U81" s="8"/>
      <c r="V81" s="116"/>
      <c r="X81" s="8"/>
      <c r="Y81" s="8"/>
      <c r="Z81" s="8"/>
      <c r="AA81" s="8"/>
      <c r="AB81" s="8"/>
      <c r="AC81" s="8"/>
      <c r="AD81" s="8"/>
      <c r="AE81" s="8"/>
      <c r="AF81" s="8"/>
      <c r="AG81" s="8"/>
      <c r="AH81" s="8"/>
      <c r="AI81" s="8"/>
      <c r="AJ81" s="8"/>
      <c r="AK81" s="8"/>
      <c r="AL81" s="8"/>
      <c r="AM81" s="8"/>
    </row>
    <row r="82" spans="1:39" s="62" customFormat="1" x14ac:dyDescent="0.25">
      <c r="A82" s="8"/>
      <c r="B82" s="8"/>
      <c r="C82" s="8"/>
      <c r="D82" s="8"/>
      <c r="E82" s="8"/>
      <c r="F82" s="8"/>
      <c r="G82" s="8"/>
      <c r="H82" s="8"/>
      <c r="I82" s="8"/>
      <c r="J82" s="8"/>
      <c r="K82" s="8"/>
      <c r="L82" s="8"/>
      <c r="M82" s="8"/>
      <c r="N82" s="8"/>
      <c r="O82" s="8"/>
      <c r="P82" s="8"/>
      <c r="Q82" s="8"/>
      <c r="R82" s="72"/>
      <c r="S82" s="72"/>
      <c r="T82" s="8"/>
      <c r="U82" s="8"/>
      <c r="V82" s="116"/>
      <c r="X82" s="8"/>
      <c r="Y82" s="8"/>
      <c r="Z82" s="8"/>
      <c r="AA82" s="8"/>
      <c r="AB82" s="8"/>
      <c r="AC82" s="8"/>
      <c r="AD82" s="8"/>
      <c r="AE82" s="8"/>
      <c r="AF82" s="8"/>
      <c r="AG82" s="8"/>
      <c r="AH82" s="8"/>
      <c r="AI82" s="8"/>
      <c r="AJ82" s="8"/>
      <c r="AK82" s="8"/>
      <c r="AL82" s="8"/>
      <c r="AM82" s="8"/>
    </row>
    <row r="83" spans="1:39" s="62" customFormat="1" x14ac:dyDescent="0.25">
      <c r="A83" s="8"/>
      <c r="B83" s="8"/>
      <c r="C83" s="8"/>
      <c r="D83" s="8"/>
      <c r="E83" s="8"/>
      <c r="F83" s="8"/>
      <c r="G83" s="8"/>
      <c r="H83" s="8"/>
      <c r="I83" s="8"/>
      <c r="J83" s="8"/>
      <c r="K83" s="8"/>
      <c r="L83" s="8"/>
      <c r="M83" s="8"/>
      <c r="N83" s="8"/>
      <c r="O83" s="8"/>
      <c r="P83" s="8"/>
      <c r="Q83" s="8"/>
      <c r="R83" s="72"/>
      <c r="S83" s="72"/>
      <c r="T83" s="8"/>
      <c r="U83" s="8"/>
      <c r="V83" s="116"/>
      <c r="X83" s="8"/>
      <c r="Y83" s="8"/>
      <c r="Z83" s="8"/>
      <c r="AA83" s="8"/>
      <c r="AB83" s="8"/>
      <c r="AC83" s="8"/>
      <c r="AD83" s="8"/>
      <c r="AE83" s="8"/>
      <c r="AF83" s="8"/>
      <c r="AG83" s="8"/>
      <c r="AH83" s="8"/>
      <c r="AI83" s="8"/>
      <c r="AJ83" s="8"/>
      <c r="AK83" s="8"/>
      <c r="AL83" s="8"/>
      <c r="AM83" s="8"/>
    </row>
    <row r="84" spans="1:39" s="62" customFormat="1" x14ac:dyDescent="0.25">
      <c r="A84" s="8"/>
      <c r="B84" s="8"/>
      <c r="C84" s="8"/>
      <c r="D84" s="8"/>
      <c r="E84" s="8"/>
      <c r="F84" s="8"/>
      <c r="G84" s="8"/>
      <c r="H84" s="8"/>
      <c r="I84" s="8"/>
      <c r="J84" s="8"/>
      <c r="K84" s="8"/>
      <c r="L84" s="8"/>
      <c r="M84" s="8"/>
      <c r="N84" s="8"/>
      <c r="O84" s="8"/>
      <c r="P84" s="8"/>
      <c r="Q84" s="8"/>
      <c r="R84" s="72"/>
      <c r="S84" s="72"/>
      <c r="T84" s="8"/>
      <c r="U84" s="8"/>
      <c r="V84" s="116"/>
      <c r="X84" s="8"/>
      <c r="Y84" s="8"/>
      <c r="Z84" s="8"/>
      <c r="AA84" s="8"/>
      <c r="AB84" s="8"/>
      <c r="AC84" s="8"/>
      <c r="AD84" s="8"/>
      <c r="AE84" s="8"/>
      <c r="AF84" s="8"/>
      <c r="AG84" s="8"/>
      <c r="AH84" s="8"/>
      <c r="AI84" s="8"/>
      <c r="AJ84" s="8"/>
      <c r="AK84" s="8"/>
      <c r="AL84" s="8"/>
      <c r="AM84" s="8"/>
    </row>
    <row r="85" spans="1:39" s="62" customFormat="1" x14ac:dyDescent="0.25">
      <c r="A85" s="8"/>
      <c r="B85" s="8"/>
      <c r="C85" s="8"/>
      <c r="D85" s="8"/>
      <c r="E85" s="8"/>
      <c r="F85" s="8"/>
      <c r="G85" s="8"/>
      <c r="H85" s="8"/>
      <c r="I85" s="8"/>
      <c r="J85" s="8"/>
      <c r="K85" s="8"/>
      <c r="L85" s="8"/>
      <c r="M85" s="8"/>
      <c r="N85" s="8"/>
      <c r="O85" s="8"/>
      <c r="P85" s="8"/>
      <c r="Q85" s="8"/>
      <c r="R85" s="72"/>
      <c r="S85" s="72"/>
      <c r="T85" s="8"/>
      <c r="U85" s="8"/>
      <c r="V85" s="116"/>
      <c r="X85" s="8"/>
      <c r="Y85" s="8"/>
      <c r="Z85" s="8"/>
      <c r="AA85" s="8"/>
      <c r="AB85" s="8"/>
      <c r="AC85" s="8"/>
      <c r="AD85" s="8"/>
      <c r="AE85" s="8"/>
      <c r="AF85" s="8"/>
      <c r="AG85" s="8"/>
      <c r="AH85" s="8"/>
      <c r="AI85" s="8"/>
      <c r="AJ85" s="8"/>
      <c r="AK85" s="8"/>
      <c r="AL85" s="8"/>
      <c r="AM85" s="8"/>
    </row>
  </sheetData>
  <sheetProtection sheet="1" formatRows="0" insertRows="0" deleteRows="0" selectLockedCells="1"/>
  <protectedRanges>
    <protectedRange sqref="X11 X14:X17 B42:E43 B12:E13 B20:E36 C14:E19 B14 B17:B19 B50:E66 C44:E49 B44 B47:B49 X20:X29" name="Positions"/>
    <protectedRange sqref="J12:J36 L12:L36 P12:P36 F12:F36 H12:H36 F42:F66 H42:H66 J42:J66 L42:L66 P42:P66" name="TANF"/>
    <protectedRange sqref="N12:N36 N42:N66" name="ARP_1"/>
  </protectedRanges>
  <mergeCells count="21">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 ref="A1:S1"/>
    <mergeCell ref="A2:S2"/>
    <mergeCell ref="I4:J4"/>
    <mergeCell ref="T4:V4"/>
    <mergeCell ref="B6:S6"/>
  </mergeCells>
  <hyperlinks>
    <hyperlink ref="T4" location="'Agency Budget Summary'!A1" display="Click here to return to Agency Budget Summary Page" xr:uid="{00000000-0004-0000-1000-000000000000}"/>
    <hyperlink ref="T4:V4" location="'DCF-ODV Budget Summary'!A1" display="Click here to return to DCF-ODV Budget Summary Page" xr:uid="{00000000-0004-0000-1000-000001000000}"/>
    <hyperlink ref="O4" location="'DCF-ODV Budget Summary'!A1" display="Click here to return to DCF-ODV Budget Summary Page" xr:uid="{00000000-0004-0000-1000-000002000000}"/>
  </hyperlinks>
  <pageMargins left="0.2" right="0.2" top="0.25" bottom="0.25" header="0.3" footer="0.3"/>
  <pageSetup scale="29" orientation="landscape" r:id="rId1"/>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T274"/>
  <sheetViews>
    <sheetView zoomScale="80" zoomScaleNormal="80" workbookViewId="0">
      <selection activeCell="B59" sqref="B58:B59"/>
    </sheetView>
  </sheetViews>
  <sheetFormatPr defaultColWidth="9.140625" defaultRowHeight="14.25" x14ac:dyDescent="0.2"/>
  <cols>
    <col min="1" max="19" width="9.140625" style="8"/>
    <col min="20" max="20" width="13.140625" style="8" customWidth="1"/>
    <col min="21" max="16384" width="9.140625" style="8"/>
  </cols>
  <sheetData>
    <row r="1" spans="1:20" ht="30" x14ac:dyDescent="0.4">
      <c r="A1" s="658" t="s">
        <v>0</v>
      </c>
      <c r="B1" s="658"/>
      <c r="C1" s="658"/>
      <c r="D1" s="658"/>
      <c r="E1" s="658"/>
      <c r="F1" s="658"/>
      <c r="G1" s="658"/>
      <c r="H1" s="658"/>
      <c r="I1" s="658"/>
      <c r="J1" s="658"/>
      <c r="K1" s="658"/>
      <c r="L1" s="658"/>
      <c r="M1" s="658"/>
      <c r="N1" s="658"/>
      <c r="O1" s="658"/>
      <c r="P1" s="658"/>
      <c r="Q1" s="658"/>
    </row>
    <row r="2" spans="1:20" ht="31.5" customHeight="1" x14ac:dyDescent="0.25">
      <c r="A2" s="630" t="s">
        <v>292</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0" s="92" customFormat="1" x14ac:dyDescent="0.2"/>
    <row r="7" spans="1:20" s="92" customFormat="1" ht="62.25" customHeight="1" x14ac:dyDescent="0.2">
      <c r="A7" s="737" t="s">
        <v>451</v>
      </c>
      <c r="B7" s="737"/>
      <c r="C7" s="737"/>
      <c r="D7" s="737"/>
      <c r="E7" s="737"/>
      <c r="F7" s="737"/>
      <c r="G7" s="737"/>
      <c r="H7" s="737"/>
      <c r="I7" s="737"/>
      <c r="J7" s="737"/>
      <c r="K7" s="737"/>
      <c r="L7" s="737"/>
      <c r="M7" s="737"/>
      <c r="N7" s="737"/>
      <c r="O7" s="737"/>
      <c r="P7" s="737"/>
      <c r="Q7" s="737"/>
    </row>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row r="201" s="92" customFormat="1" x14ac:dyDescent="0.2"/>
    <row r="202" s="92" customFormat="1" x14ac:dyDescent="0.2"/>
    <row r="203" s="92" customFormat="1" x14ac:dyDescent="0.2"/>
    <row r="204" s="92" customFormat="1" x14ac:dyDescent="0.2"/>
    <row r="205" s="92" customFormat="1" x14ac:dyDescent="0.2"/>
    <row r="206" s="92" customFormat="1" x14ac:dyDescent="0.2"/>
    <row r="207" s="92" customFormat="1" x14ac:dyDescent="0.2"/>
    <row r="208" s="92" customFormat="1" x14ac:dyDescent="0.2"/>
    <row r="209" s="92" customFormat="1" x14ac:dyDescent="0.2"/>
    <row r="210" s="92" customFormat="1" x14ac:dyDescent="0.2"/>
    <row r="211" s="92" customFormat="1" x14ac:dyDescent="0.2"/>
    <row r="212" s="92" customFormat="1" x14ac:dyDescent="0.2"/>
    <row r="213" s="92" customFormat="1" x14ac:dyDescent="0.2"/>
    <row r="214" s="92" customFormat="1" x14ac:dyDescent="0.2"/>
    <row r="215" s="92" customFormat="1" x14ac:dyDescent="0.2"/>
    <row r="216" s="92" customFormat="1" x14ac:dyDescent="0.2"/>
    <row r="217" s="92" customFormat="1" x14ac:dyDescent="0.2"/>
    <row r="218" s="92" customFormat="1" x14ac:dyDescent="0.2"/>
    <row r="219" s="92" customFormat="1" x14ac:dyDescent="0.2"/>
    <row r="220" s="92" customFormat="1" x14ac:dyDescent="0.2"/>
    <row r="221" s="92" customFormat="1" x14ac:dyDescent="0.2"/>
    <row r="222" s="92" customFormat="1" x14ac:dyDescent="0.2"/>
    <row r="223" s="92" customFormat="1" x14ac:dyDescent="0.2"/>
    <row r="224" s="92" customFormat="1" x14ac:dyDescent="0.2"/>
    <row r="225" s="92" customFormat="1" x14ac:dyDescent="0.2"/>
    <row r="226" s="92" customFormat="1" x14ac:dyDescent="0.2"/>
    <row r="227" s="92" customFormat="1" x14ac:dyDescent="0.2"/>
    <row r="228" s="92" customFormat="1" x14ac:dyDescent="0.2"/>
    <row r="229" s="92" customFormat="1" x14ac:dyDescent="0.2"/>
    <row r="230" s="92" customFormat="1" x14ac:dyDescent="0.2"/>
    <row r="231" s="92" customFormat="1" x14ac:dyDescent="0.2"/>
    <row r="232" s="92" customFormat="1" x14ac:dyDescent="0.2"/>
    <row r="233" s="92" customFormat="1" x14ac:dyDescent="0.2"/>
    <row r="234" s="92" customFormat="1" x14ac:dyDescent="0.2"/>
    <row r="235" s="92" customFormat="1" x14ac:dyDescent="0.2"/>
    <row r="236" s="92" customFormat="1" x14ac:dyDescent="0.2"/>
    <row r="237" s="92" customFormat="1" x14ac:dyDescent="0.2"/>
    <row r="238" s="92" customFormat="1" x14ac:dyDescent="0.2"/>
    <row r="239" s="92" customFormat="1" x14ac:dyDescent="0.2"/>
    <row r="240" s="92" customFormat="1" x14ac:dyDescent="0.2"/>
    <row r="241" s="92" customFormat="1" x14ac:dyDescent="0.2"/>
    <row r="242" s="92" customFormat="1" x14ac:dyDescent="0.2"/>
    <row r="243" s="92" customFormat="1" x14ac:dyDescent="0.2"/>
    <row r="244" s="92" customFormat="1" x14ac:dyDescent="0.2"/>
    <row r="245" s="92" customFormat="1" x14ac:dyDescent="0.2"/>
    <row r="246" s="92" customFormat="1" x14ac:dyDescent="0.2"/>
    <row r="247" s="92" customFormat="1" x14ac:dyDescent="0.2"/>
    <row r="248" s="92" customFormat="1" x14ac:dyDescent="0.2"/>
    <row r="249" s="92" customFormat="1" x14ac:dyDescent="0.2"/>
    <row r="250" s="92" customFormat="1" x14ac:dyDescent="0.2"/>
    <row r="251" s="92" customFormat="1" x14ac:dyDescent="0.2"/>
    <row r="252" s="92" customFormat="1" x14ac:dyDescent="0.2"/>
    <row r="253" s="92" customFormat="1" x14ac:dyDescent="0.2"/>
    <row r="254" s="92" customFormat="1" x14ac:dyDescent="0.2"/>
    <row r="255" s="92" customFormat="1" x14ac:dyDescent="0.2"/>
    <row r="256" s="92" customFormat="1" x14ac:dyDescent="0.2"/>
    <row r="257" s="92" customFormat="1" x14ac:dyDescent="0.2"/>
    <row r="258" s="92" customFormat="1" x14ac:dyDescent="0.2"/>
    <row r="259" s="92" customFormat="1" x14ac:dyDescent="0.2"/>
    <row r="260" s="92" customFormat="1" x14ac:dyDescent="0.2"/>
    <row r="261" s="92" customFormat="1" x14ac:dyDescent="0.2"/>
    <row r="262" s="92" customFormat="1" x14ac:dyDescent="0.2"/>
    <row r="263" s="92" customFormat="1" x14ac:dyDescent="0.2"/>
    <row r="264" s="92" customFormat="1" x14ac:dyDescent="0.2"/>
    <row r="265" s="92" customFormat="1" x14ac:dyDescent="0.2"/>
    <row r="266" s="92" customFormat="1" x14ac:dyDescent="0.2"/>
    <row r="267" s="92" customFormat="1" x14ac:dyDescent="0.2"/>
    <row r="268" s="92" customFormat="1" x14ac:dyDescent="0.2"/>
    <row r="269" s="92" customFormat="1" x14ac:dyDescent="0.2"/>
    <row r="270" s="92" customFormat="1" x14ac:dyDescent="0.2"/>
    <row r="271" s="92" customFormat="1" x14ac:dyDescent="0.2"/>
    <row r="272" s="92" customFormat="1" x14ac:dyDescent="0.2"/>
    <row r="273" s="92" customFormat="1" x14ac:dyDescent="0.2"/>
    <row r="274" s="92" customFormat="1" x14ac:dyDescent="0.2"/>
  </sheetData>
  <sheetProtection selectLockedCells="1"/>
  <mergeCells count="5">
    <mergeCell ref="A1:Q1"/>
    <mergeCell ref="A2:Q2"/>
    <mergeCell ref="D4:G4"/>
    <mergeCell ref="R2:T2"/>
    <mergeCell ref="A7:Q7"/>
  </mergeCells>
  <hyperlinks>
    <hyperlink ref="R2" location="'Agency Budget Summary'!A1" display="Click here to return to Agency Budget Summary Page" xr:uid="{00000000-0004-0000-1100-000000000000}"/>
    <hyperlink ref="R2:T2" location="'DCF-ODV Budget Summary'!A1" display="Click here to return to DCF-ODV Budget Summary Page" xr:uid="{00000000-0004-0000-1100-000001000000}"/>
  </hyperlinks>
  <pageMargins left="0.2" right="0.2" top="0.5" bottom="0.5" header="0.3" footer="0.3"/>
  <pageSetup scale="72" orientation="landscape" r:id="rId1"/>
  <colBreaks count="1" manualBreakCount="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CF6B8"/>
    <pageSetUpPr fitToPage="1"/>
  </sheetPr>
  <dimension ref="A1:AM100"/>
  <sheetViews>
    <sheetView zoomScale="80" zoomScaleNormal="80" workbookViewId="0">
      <pane xSplit="5" ySplit="9" topLeftCell="G10" activePane="bottomRight" state="frozen"/>
      <selection activeCell="B59" sqref="B58:B59"/>
      <selection pane="topRight" activeCell="B59" sqref="B58:B59"/>
      <selection pane="bottomLeft" activeCell="B59" sqref="B58:B59"/>
      <selection pane="bottomRight" activeCell="T4" sqref="T4:V4"/>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2" style="8" bestFit="1" customWidth="1"/>
    <col min="27" max="16384" width="9.140625" style="8"/>
  </cols>
  <sheetData>
    <row r="1" spans="1:39" customFormat="1" ht="18" customHeight="1" x14ac:dyDescent="0.35">
      <c r="A1" s="738" t="s">
        <v>0</v>
      </c>
      <c r="B1" s="738"/>
      <c r="C1" s="738"/>
      <c r="D1" s="738"/>
      <c r="E1" s="738"/>
      <c r="F1" s="738"/>
      <c r="G1" s="738"/>
      <c r="H1" s="738"/>
      <c r="I1" s="738"/>
      <c r="J1" s="738"/>
      <c r="K1" s="738"/>
      <c r="L1" s="738"/>
      <c r="M1" s="738"/>
      <c r="N1" s="738"/>
      <c r="O1" s="738"/>
      <c r="P1" s="738"/>
      <c r="Q1" s="738"/>
      <c r="R1" s="738"/>
      <c r="S1" s="738"/>
      <c r="V1" s="53"/>
      <c r="W1" s="58"/>
    </row>
    <row r="2" spans="1:39" customFormat="1" ht="18" customHeight="1" x14ac:dyDescent="0.3">
      <c r="A2" s="646" t="s">
        <v>380</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303</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52.5" customHeight="1" x14ac:dyDescent="0.2">
      <c r="A8" s="36"/>
      <c r="B8" s="67" t="s">
        <v>293</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5.75" x14ac:dyDescent="0.25">
      <c r="A10" s="674" t="s">
        <v>28</v>
      </c>
      <c r="B10" s="63" t="s">
        <v>294</v>
      </c>
      <c r="C10" s="28">
        <v>800</v>
      </c>
      <c r="D10" s="296">
        <v>0</v>
      </c>
      <c r="E10" s="231">
        <f>C10-D10</f>
        <v>800</v>
      </c>
      <c r="F10" s="37">
        <v>0.05</v>
      </c>
      <c r="G10" s="605">
        <f>ROUND(E10*F10,2)</f>
        <v>40</v>
      </c>
      <c r="H10" s="37">
        <v>0.05</v>
      </c>
      <c r="I10" s="38">
        <f>ROUND(E10*H10,2)</f>
        <v>40</v>
      </c>
      <c r="J10" s="37">
        <v>0.05</v>
      </c>
      <c r="K10" s="38">
        <f>ROUND(E10*J10,2)</f>
        <v>40</v>
      </c>
      <c r="L10" s="37">
        <v>0</v>
      </c>
      <c r="M10" s="38">
        <f>ROUND(E10*L10,2)</f>
        <v>0</v>
      </c>
      <c r="N10" s="606">
        <v>0.05</v>
      </c>
      <c r="O10" s="38">
        <f>E10*N10</f>
        <v>40</v>
      </c>
      <c r="P10" s="606">
        <v>0.05</v>
      </c>
      <c r="Q10" s="38">
        <f>ROUND(E10*P10,2)</f>
        <v>40</v>
      </c>
      <c r="R10" s="607">
        <f>F10+L10+H10+J10+P10</f>
        <v>0.2</v>
      </c>
      <c r="S10" s="608">
        <f>K10+I10+M10+G10+Q10+O10</f>
        <v>200</v>
      </c>
      <c r="T10" s="34"/>
      <c r="V10" s="167"/>
      <c r="W10" s="440" t="s">
        <v>514</v>
      </c>
      <c r="X10" s="399"/>
      <c r="Y10" s="390"/>
      <c r="Z10" s="400"/>
      <c r="AA10" s="273"/>
    </row>
    <row r="11" spans="1:39" s="35" customFormat="1" ht="12" customHeight="1" x14ac:dyDescent="0.25">
      <c r="A11" s="675"/>
      <c r="B11" s="63" t="s">
        <v>295</v>
      </c>
      <c r="C11" s="28">
        <v>1200</v>
      </c>
      <c r="D11" s="296">
        <v>0</v>
      </c>
      <c r="E11" s="231">
        <f>C11-D11</f>
        <v>1200</v>
      </c>
      <c r="F11" s="37">
        <v>0.5</v>
      </c>
      <c r="G11" s="605">
        <f>ROUND(E11*F11,2)</f>
        <v>600</v>
      </c>
      <c r="H11" s="37">
        <v>0</v>
      </c>
      <c r="I11" s="38">
        <f>ROUND(E11*H11,2)</f>
        <v>0</v>
      </c>
      <c r="J11" s="37">
        <v>0.3</v>
      </c>
      <c r="K11" s="38">
        <f>ROUND(E11*J11,2)</f>
        <v>360</v>
      </c>
      <c r="L11" s="37">
        <v>0</v>
      </c>
      <c r="M11" s="38">
        <f>ROUND(E11*L11,2)</f>
        <v>0</v>
      </c>
      <c r="N11" s="606">
        <v>0</v>
      </c>
      <c r="O11" s="38">
        <f>E11*N11</f>
        <v>0</v>
      </c>
      <c r="P11" s="606">
        <v>0</v>
      </c>
      <c r="Q11" s="38">
        <f t="shared" ref="Q11:Q36" si="0">ROUND(E11*P11,2)</f>
        <v>0</v>
      </c>
      <c r="R11" s="607">
        <f>F11+L11+H11+J11+P11</f>
        <v>0.8</v>
      </c>
      <c r="S11" s="608">
        <f>K11+I11+M11+G11+Q11+O11</f>
        <v>960</v>
      </c>
      <c r="T11" s="34"/>
      <c r="V11" s="167"/>
      <c r="W11" s="401" t="s">
        <v>249</v>
      </c>
      <c r="X11" s="387" t="s">
        <v>47</v>
      </c>
      <c r="Y11" s="391"/>
      <c r="Z11" s="402"/>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401" t="s">
        <v>249</v>
      </c>
      <c r="X12" s="403" t="s">
        <v>296</v>
      </c>
      <c r="Y12" s="391"/>
      <c r="Z12" s="402"/>
      <c r="AA12" s="273"/>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401" t="s">
        <v>249</v>
      </c>
      <c r="X13" s="403" t="s">
        <v>333</v>
      </c>
      <c r="Y13" s="392"/>
      <c r="Z13" s="402"/>
      <c r="AA13" s="273"/>
    </row>
    <row r="14" spans="1:39" s="35" customFormat="1" ht="12" customHeight="1" x14ac:dyDescent="0.25">
      <c r="A14" s="675"/>
      <c r="B14" s="29"/>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401" t="s">
        <v>249</v>
      </c>
      <c r="X14" s="387" t="s">
        <v>334</v>
      </c>
      <c r="Y14" s="392"/>
      <c r="Z14" s="402"/>
      <c r="AA14" s="273"/>
    </row>
    <row r="15" spans="1:39" s="35" customFormat="1" ht="12" customHeight="1" x14ac:dyDescent="0.25">
      <c r="A15" s="675"/>
      <c r="B15" s="29"/>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401" t="s">
        <v>249</v>
      </c>
      <c r="X15" s="387" t="s">
        <v>335</v>
      </c>
      <c r="Y15" s="392"/>
      <c r="Z15" s="402"/>
      <c r="AA15" s="273"/>
    </row>
    <row r="16" spans="1:39" s="35" customFormat="1" ht="12" customHeight="1" x14ac:dyDescent="0.25">
      <c r="A16" s="675"/>
      <c r="B16" s="29"/>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401" t="s">
        <v>249</v>
      </c>
      <c r="X16" s="387" t="s">
        <v>297</v>
      </c>
      <c r="Y16" s="392"/>
      <c r="Z16" s="402"/>
      <c r="AA16" s="273"/>
    </row>
    <row r="17" spans="1:27" s="35" customFormat="1" ht="12" customHeight="1" x14ac:dyDescent="0.25">
      <c r="A17" s="675"/>
      <c r="B17" s="29"/>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401" t="s">
        <v>249</v>
      </c>
      <c r="X17" s="387" t="s">
        <v>298</v>
      </c>
      <c r="Y17" s="392"/>
      <c r="Z17" s="402"/>
      <c r="AA17" s="273"/>
    </row>
    <row r="18" spans="1:27" s="35" customFormat="1" ht="12" customHeight="1" x14ac:dyDescent="0.25">
      <c r="A18" s="675"/>
      <c r="B18" s="29"/>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401" t="s">
        <v>249</v>
      </c>
      <c r="X18" s="403" t="s">
        <v>127</v>
      </c>
      <c r="Y18" s="392"/>
      <c r="Z18" s="402"/>
      <c r="AA18" s="273"/>
    </row>
    <row r="19" spans="1:27" s="35" customFormat="1" ht="12" customHeight="1" x14ac:dyDescent="0.25">
      <c r="A19" s="675"/>
      <c r="B19" s="29"/>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401" t="s">
        <v>249</v>
      </c>
      <c r="X19" s="422" t="s">
        <v>461</v>
      </c>
      <c r="Y19" s="392"/>
      <c r="Z19" s="402"/>
      <c r="AA19" s="273"/>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401" t="s">
        <v>249</v>
      </c>
      <c r="X20" s="422" t="s">
        <v>507</v>
      </c>
      <c r="Y20" s="391"/>
      <c r="Z20" s="402"/>
      <c r="AA20" s="273"/>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401" t="s">
        <v>249</v>
      </c>
      <c r="X21" s="422" t="s">
        <v>508</v>
      </c>
      <c r="Y21" s="391"/>
      <c r="Z21" s="402"/>
      <c r="AA21" s="273"/>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401"/>
      <c r="X22" s="387"/>
      <c r="Y22" s="391"/>
      <c r="Z22" s="402"/>
      <c r="AA22" s="273"/>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401"/>
      <c r="Y23" s="391"/>
      <c r="Z23" s="402"/>
      <c r="AA23" s="273"/>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401"/>
      <c r="Y24" s="391"/>
      <c r="Z24" s="402"/>
      <c r="AA24" s="273"/>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401"/>
      <c r="Y25" s="391"/>
      <c r="Z25" s="402"/>
      <c r="AA25" s="273"/>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401"/>
      <c r="X26" s="387"/>
      <c r="Y26" s="391"/>
      <c r="Z26" s="402"/>
      <c r="AA26" s="273"/>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401"/>
      <c r="X27" s="387"/>
      <c r="Y27" s="391"/>
      <c r="Z27" s="402"/>
      <c r="AA27" s="273"/>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401"/>
      <c r="X28" s="387"/>
      <c r="Y28" s="391"/>
      <c r="Z28" s="402"/>
      <c r="AA28" s="273"/>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404"/>
      <c r="X29" s="387"/>
      <c r="Y29" s="391"/>
      <c r="Z29" s="402"/>
      <c r="AA29" s="273"/>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404"/>
      <c r="X30" s="393"/>
      <c r="Y30" s="391"/>
      <c r="Z30" s="402"/>
      <c r="AA30" s="273"/>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404"/>
      <c r="X31" s="405"/>
      <c r="Y31" s="391"/>
      <c r="Z31" s="402"/>
      <c r="AA31" s="273"/>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404"/>
      <c r="X32" s="405"/>
      <c r="Y32" s="391"/>
      <c r="Z32" s="402"/>
      <c r="AA32" s="273"/>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404"/>
      <c r="X33" s="405"/>
      <c r="Y33" s="391"/>
      <c r="Z33" s="402"/>
      <c r="AA33" s="273"/>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404"/>
      <c r="X34" s="405"/>
      <c r="Y34" s="391"/>
      <c r="Z34" s="402"/>
      <c r="AA34" s="273"/>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404"/>
      <c r="X35" s="405"/>
      <c r="Y35" s="391"/>
      <c r="Z35" s="402"/>
      <c r="AA35" s="273"/>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404"/>
      <c r="X36" s="405"/>
      <c r="Y36" s="391"/>
      <c r="Z36" s="402"/>
      <c r="AA36" s="273"/>
    </row>
    <row r="37" spans="1:27" s="111" customFormat="1" ht="18.75" customHeight="1" thickBot="1" x14ac:dyDescent="0.3">
      <c r="A37" s="36"/>
      <c r="B37" s="253" t="s">
        <v>299</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406"/>
      <c r="X37" s="407"/>
      <c r="Y37" s="396"/>
      <c r="Z37" s="408"/>
      <c r="AA37" s="238"/>
    </row>
    <row r="38" spans="1:27" s="35" customFormat="1" ht="35.1" customHeight="1" thickTop="1" thickBot="1" x14ac:dyDescent="0.25">
      <c r="A38" s="36"/>
      <c r="B38" s="67" t="s">
        <v>300</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397"/>
      <c r="X38" s="398"/>
      <c r="Y38" s="398"/>
      <c r="Z38" s="409"/>
      <c r="AA38" s="273"/>
    </row>
    <row r="39" spans="1:27" s="27" customFormat="1" ht="12.75" x14ac:dyDescent="0.2">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275"/>
      <c r="X39" s="275"/>
      <c r="Y39" s="275"/>
      <c r="Z39" s="275"/>
    </row>
    <row r="40" spans="1:27" s="35" customFormat="1" ht="12.75" x14ac:dyDescent="0.2">
      <c r="A40" s="674" t="s">
        <v>28</v>
      </c>
      <c r="B40" s="63" t="s">
        <v>294</v>
      </c>
      <c r="C40" s="28">
        <v>800</v>
      </c>
      <c r="D40" s="296">
        <v>0</v>
      </c>
      <c r="E40" s="231">
        <f>C40-D40</f>
        <v>800</v>
      </c>
      <c r="F40" s="37">
        <v>0.05</v>
      </c>
      <c r="G40" s="40">
        <f>ROUND(D40*F40,2)</f>
        <v>0</v>
      </c>
      <c r="H40" s="37">
        <v>0.03</v>
      </c>
      <c r="I40" s="39">
        <f>ROUND(D40*H40,2)</f>
        <v>0</v>
      </c>
      <c r="J40" s="37">
        <v>0.04</v>
      </c>
      <c r="K40" s="38">
        <f>ROUND(D40*J40,2)</f>
        <v>0</v>
      </c>
      <c r="L40" s="240">
        <v>2.5000000000000001E-2</v>
      </c>
      <c r="M40" s="39">
        <f>ROUND(D40*L40,2)</f>
        <v>0</v>
      </c>
      <c r="N40" s="241">
        <v>1.7999999999999999E-2</v>
      </c>
      <c r="O40" s="39">
        <f>D40*N40</f>
        <v>0</v>
      </c>
      <c r="P40" s="241">
        <v>1.7999999999999999E-2</v>
      </c>
      <c r="Q40" s="121">
        <f>ROUND(D40*P40,2)</f>
        <v>0</v>
      </c>
      <c r="R40" s="242">
        <f>F40+L40+H40+J40+P40</f>
        <v>0.16300000000000001</v>
      </c>
      <c r="S40" s="148">
        <f>K40+I40+M40+G40+Q40+O40</f>
        <v>0</v>
      </c>
      <c r="T40" s="34"/>
    </row>
    <row r="41" spans="1:27" s="35" customFormat="1" ht="12" customHeight="1" x14ac:dyDescent="0.2">
      <c r="A41" s="675"/>
      <c r="B41" s="63" t="s">
        <v>295</v>
      </c>
      <c r="C41" s="28">
        <v>1200</v>
      </c>
      <c r="D41" s="296">
        <v>0</v>
      </c>
      <c r="E41" s="231">
        <f>C41-D41</f>
        <v>1200</v>
      </c>
      <c r="F41" s="37">
        <v>0.05</v>
      </c>
      <c r="G41" s="40">
        <f>ROUND(D41*F41,2)</f>
        <v>0</v>
      </c>
      <c r="H41" s="37">
        <v>0.03</v>
      </c>
      <c r="I41" s="39">
        <f>ROUND(D41*H41,2)</f>
        <v>0</v>
      </c>
      <c r="J41" s="37">
        <v>0.04</v>
      </c>
      <c r="K41" s="38">
        <f>ROUND(D41*J41,2)</f>
        <v>0</v>
      </c>
      <c r="L41" s="240">
        <v>2.5000000000000001E-2</v>
      </c>
      <c r="M41" s="39">
        <f>ROUND(D41*L41,2)</f>
        <v>0</v>
      </c>
      <c r="N41" s="241">
        <v>1.7999999999999999E-2</v>
      </c>
      <c r="O41" s="39">
        <f>D41*N41</f>
        <v>0</v>
      </c>
      <c r="P41" s="241">
        <v>1.7999999999999999E-2</v>
      </c>
      <c r="Q41" s="121">
        <f>ROUND(D41*P41,2)</f>
        <v>0</v>
      </c>
      <c r="R41" s="242">
        <f>F41+L41+H41+J41+P41</f>
        <v>0.16300000000000001</v>
      </c>
      <c r="S41" s="148">
        <f>K41+I41+M41+G41+Q41+O41</f>
        <v>0</v>
      </c>
      <c r="T41" s="34"/>
    </row>
    <row r="42" spans="1:27" s="35" customFormat="1" ht="12" customHeight="1" x14ac:dyDescent="0.2">
      <c r="A42" s="675"/>
      <c r="B42" s="29"/>
      <c r="C42" s="291"/>
      <c r="D42" s="291"/>
      <c r="E42" s="344">
        <f t="shared" ref="E42:E65"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row>
    <row r="43" spans="1:27" s="35" customFormat="1" ht="12" customHeight="1" x14ac:dyDescent="0.2">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row>
    <row r="44" spans="1:27" s="35" customFormat="1" ht="12" customHeight="1" x14ac:dyDescent="0.2">
      <c r="A44" s="675"/>
      <c r="B44" s="29"/>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X44" s="294"/>
    </row>
    <row r="45" spans="1:27" s="35" customFormat="1" ht="12" customHeight="1" x14ac:dyDescent="0.25">
      <c r="A45" s="675"/>
      <c r="B45" s="29"/>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X45" s="295"/>
    </row>
    <row r="46" spans="1:27" s="35" customFormat="1" ht="12" customHeight="1" x14ac:dyDescent="0.25">
      <c r="A46" s="675"/>
      <c r="B46" s="29"/>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X46" s="295"/>
    </row>
    <row r="47" spans="1:27" s="35" customFormat="1" ht="12" customHeight="1" x14ac:dyDescent="0.25">
      <c r="A47" s="675"/>
      <c r="B47" s="29"/>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X47" s="295"/>
    </row>
    <row r="48" spans="1:27" s="35" customFormat="1" ht="12" customHeight="1" x14ac:dyDescent="0.25">
      <c r="A48" s="675"/>
      <c r="B48" s="29"/>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X48" s="295"/>
    </row>
    <row r="49" spans="1:24" s="35" customFormat="1" ht="12" customHeight="1" x14ac:dyDescent="0.25">
      <c r="A49" s="675"/>
      <c r="B49" s="29"/>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X49" s="295"/>
    </row>
    <row r="50" spans="1:24" s="35" customFormat="1" ht="12" customHeight="1" x14ac:dyDescent="0.25">
      <c r="A50" s="675"/>
      <c r="B50" s="29"/>
      <c r="C50" s="291"/>
      <c r="D50" s="291"/>
      <c r="E50" s="345">
        <f t="shared" si="10"/>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0"/>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s="295"/>
    </row>
    <row r="52" spans="1:24" s="35" customFormat="1" ht="12" customHeight="1" x14ac:dyDescent="0.25">
      <c r="A52" s="675"/>
      <c r="B52" s="29"/>
      <c r="C52" s="291"/>
      <c r="D52" s="291"/>
      <c r="E52" s="345">
        <f t="shared" si="10"/>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0"/>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
      <c r="A54" s="675"/>
      <c r="B54" s="29"/>
      <c r="C54" s="291"/>
      <c r="D54" s="291"/>
      <c r="E54" s="345">
        <f t="shared" si="10"/>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4"/>
    </row>
    <row r="55" spans="1:24" s="35" customFormat="1" ht="12" customHeight="1" x14ac:dyDescent="0.2">
      <c r="A55" s="675"/>
      <c r="B55" s="29"/>
      <c r="C55" s="291"/>
      <c r="D55" s="291"/>
      <c r="E55" s="345">
        <f t="shared" si="10"/>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s="294"/>
    </row>
    <row r="56" spans="1:24" s="35" customFormat="1" ht="12" customHeight="1" x14ac:dyDescent="0.25">
      <c r="A56" s="675"/>
      <c r="B56" s="29"/>
      <c r="C56" s="291"/>
      <c r="D56" s="291"/>
      <c r="E56" s="345">
        <f t="shared" si="10"/>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0"/>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0"/>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5">
      <c r="A59" s="675"/>
      <c r="B59" s="29"/>
      <c r="C59" s="291"/>
      <c r="D59" s="291"/>
      <c r="E59" s="345">
        <f t="shared" si="10"/>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5"/>
    </row>
    <row r="60" spans="1:24" s="35" customFormat="1" ht="12" customHeight="1" x14ac:dyDescent="0.2">
      <c r="A60" s="675"/>
      <c r="B60" s="29"/>
      <c r="C60" s="291"/>
      <c r="D60" s="291"/>
      <c r="E60" s="345">
        <f t="shared" si="10"/>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4"/>
    </row>
    <row r="61" spans="1:24" s="35" customFormat="1" ht="12" customHeight="1" x14ac:dyDescent="0.2">
      <c r="A61" s="675"/>
      <c r="B61" s="29"/>
      <c r="C61" s="291"/>
      <c r="D61" s="291"/>
      <c r="E61" s="345">
        <f t="shared" si="10"/>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4"/>
    </row>
    <row r="62" spans="1:24" s="35" customFormat="1" ht="12" customHeight="1" x14ac:dyDescent="0.2">
      <c r="A62" s="675"/>
      <c r="B62" s="29"/>
      <c r="C62" s="291"/>
      <c r="D62" s="291"/>
      <c r="E62" s="345">
        <f t="shared" si="10"/>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
      <c r="A63" s="675"/>
      <c r="B63" s="29"/>
      <c r="C63" s="291"/>
      <c r="D63" s="291"/>
      <c r="E63" s="345">
        <f t="shared" si="10"/>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4"/>
    </row>
    <row r="64" spans="1:24" s="35" customFormat="1" ht="12" customHeight="1" x14ac:dyDescent="0.2">
      <c r="A64" s="675"/>
      <c r="B64" s="29"/>
      <c r="C64" s="291"/>
      <c r="D64" s="291"/>
      <c r="E64" s="345">
        <f t="shared" si="10"/>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row>
    <row r="65" spans="1:28" s="35" customFormat="1" ht="12" customHeight="1" x14ac:dyDescent="0.2">
      <c r="A65" s="675"/>
      <c r="B65" s="29"/>
      <c r="C65" s="291"/>
      <c r="D65" s="291"/>
      <c r="E65" s="345">
        <f t="shared" si="10"/>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row>
    <row r="66" spans="1:28"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row>
    <row r="67" spans="1:28" s="111" customFormat="1" ht="18.75" customHeight="1" thickBot="1" x14ac:dyDescent="0.25">
      <c r="A67" s="36"/>
      <c r="B67" s="253" t="s">
        <v>301</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8"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28" s="111" customFormat="1" ht="18.75" customHeight="1" thickTop="1" thickBot="1" x14ac:dyDescent="0.25">
      <c r="A69" s="36"/>
      <c r="B69" s="235" t="s">
        <v>302</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8"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row r="71" spans="1:28" s="36" customFormat="1" ht="12.75" x14ac:dyDescent="0.2">
      <c r="A71" s="5"/>
      <c r="E71" s="5"/>
      <c r="F71" s="5"/>
      <c r="G71" s="5"/>
      <c r="H71" s="5"/>
      <c r="I71" s="5"/>
      <c r="J71" s="5"/>
      <c r="K71" s="5"/>
      <c r="L71" s="5"/>
      <c r="M71" s="5"/>
      <c r="N71" s="5"/>
      <c r="O71" s="5"/>
      <c r="P71" s="5"/>
      <c r="Q71" s="5"/>
      <c r="R71" s="149"/>
      <c r="S71" s="149"/>
      <c r="T71" s="5"/>
      <c r="U71" s="5"/>
      <c r="V71" s="112"/>
      <c r="W71" s="113"/>
      <c r="X71" s="5"/>
      <c r="Y71" s="5"/>
      <c r="Z71" s="5"/>
      <c r="AA71" s="5"/>
      <c r="AB71" s="5"/>
    </row>
    <row r="72" spans="1:28" ht="15.75" x14ac:dyDescent="0.25">
      <c r="A72" s="3"/>
      <c r="B72" s="68" t="s">
        <v>48</v>
      </c>
      <c r="C72" s="3"/>
      <c r="D72" s="3"/>
      <c r="E72" s="3"/>
      <c r="F72" s="3"/>
      <c r="G72" s="3"/>
      <c r="H72" s="3"/>
      <c r="I72" s="3"/>
      <c r="J72" s="3"/>
      <c r="K72" s="3"/>
      <c r="L72" s="3"/>
      <c r="M72" s="3"/>
      <c r="N72" s="3"/>
      <c r="O72" s="3"/>
      <c r="P72" s="3"/>
      <c r="Q72" s="3"/>
      <c r="R72" s="3"/>
      <c r="S72" s="3"/>
      <c r="T72" s="3"/>
      <c r="U72" s="3"/>
      <c r="V72" s="8"/>
      <c r="W72" s="8"/>
    </row>
    <row r="73" spans="1:28" x14ac:dyDescent="0.2">
      <c r="A73" s="3"/>
      <c r="B73" s="69" t="s">
        <v>49</v>
      </c>
      <c r="C73" s="3"/>
      <c r="D73" s="3"/>
      <c r="E73" s="3"/>
      <c r="F73" s="3"/>
      <c r="G73" s="3"/>
      <c r="H73" s="3"/>
      <c r="I73" s="3"/>
      <c r="J73" s="3"/>
      <c r="K73" s="3"/>
      <c r="L73" s="3"/>
      <c r="M73" s="3"/>
      <c r="N73" s="3"/>
      <c r="O73" s="3"/>
      <c r="P73" s="3"/>
      <c r="Q73" s="3"/>
      <c r="R73" s="3"/>
      <c r="S73" s="3"/>
      <c r="T73" s="3"/>
      <c r="U73" s="3"/>
      <c r="V73" s="8"/>
      <c r="W73" s="8"/>
    </row>
    <row r="74" spans="1:28" x14ac:dyDescent="0.2">
      <c r="A74" s="3"/>
      <c r="B74" s="69" t="s">
        <v>50</v>
      </c>
      <c r="C74" s="3"/>
      <c r="D74" s="3"/>
      <c r="E74" s="3"/>
      <c r="F74" s="3"/>
      <c r="G74" s="3"/>
      <c r="H74" s="3"/>
      <c r="I74" s="3"/>
      <c r="J74" s="3"/>
      <c r="K74" s="3"/>
      <c r="L74" s="3"/>
      <c r="M74" s="3"/>
      <c r="N74" s="3"/>
      <c r="O74" s="3"/>
      <c r="P74" s="3"/>
      <c r="Q74" s="3"/>
      <c r="R74" s="3"/>
      <c r="S74" s="3"/>
      <c r="T74" s="3"/>
      <c r="U74" s="3"/>
      <c r="V74" s="8"/>
      <c r="W74" s="8"/>
    </row>
    <row r="75" spans="1:28" x14ac:dyDescent="0.2">
      <c r="A75" s="3"/>
      <c r="B75" s="69"/>
      <c r="C75" s="3"/>
      <c r="D75" s="3"/>
      <c r="E75" s="3"/>
      <c r="F75" s="3"/>
      <c r="G75" s="3"/>
      <c r="H75" s="3"/>
      <c r="I75" s="3"/>
      <c r="J75" s="3"/>
      <c r="K75" s="3"/>
      <c r="L75" s="3"/>
      <c r="M75" s="3"/>
      <c r="N75" s="3"/>
      <c r="O75" s="3"/>
      <c r="P75" s="3"/>
      <c r="Q75" s="3"/>
      <c r="R75" s="3"/>
      <c r="S75" s="3"/>
      <c r="T75" s="3"/>
      <c r="U75" s="3"/>
      <c r="V75" s="8"/>
      <c r="W75" s="8"/>
    </row>
    <row r="76" spans="1:28" ht="15.75" x14ac:dyDescent="0.25">
      <c r="A76" s="3"/>
      <c r="B76" s="7" t="s">
        <v>18</v>
      </c>
      <c r="C76" s="3"/>
      <c r="D76" s="3"/>
      <c r="E76" s="3"/>
      <c r="F76" s="3"/>
      <c r="G76" s="3"/>
      <c r="H76" s="3"/>
      <c r="I76" s="3"/>
      <c r="J76" s="3"/>
      <c r="K76" s="3"/>
      <c r="L76" s="3"/>
      <c r="M76" s="3"/>
      <c r="N76" s="3"/>
      <c r="O76" s="3"/>
      <c r="P76" s="3"/>
      <c r="Q76" s="3"/>
      <c r="R76" s="3"/>
      <c r="S76" s="3"/>
      <c r="T76" s="3"/>
      <c r="U76" s="3"/>
      <c r="V76" s="8"/>
      <c r="W76" s="8"/>
    </row>
    <row r="77" spans="1:28" x14ac:dyDescent="0.2">
      <c r="A77" s="3"/>
      <c r="B77" s="3" t="s">
        <v>19</v>
      </c>
      <c r="C77" s="3"/>
      <c r="D77" s="3"/>
      <c r="E77" s="3"/>
      <c r="F77" s="3"/>
      <c r="G77" s="3"/>
      <c r="H77" s="3"/>
      <c r="I77" s="3"/>
      <c r="J77" s="3"/>
      <c r="K77" s="3"/>
      <c r="L77" s="3"/>
      <c r="M77" s="3"/>
      <c r="N77" s="3"/>
      <c r="O77" s="3"/>
      <c r="P77" s="3"/>
      <c r="Q77" s="3"/>
      <c r="R77" s="3"/>
      <c r="S77" s="3"/>
      <c r="T77" s="3"/>
      <c r="U77" s="3"/>
      <c r="V77" s="8"/>
      <c r="W77" s="8"/>
    </row>
    <row r="78" spans="1:28" ht="15.75" x14ac:dyDescent="0.25">
      <c r="A78" s="70"/>
      <c r="B78" s="3"/>
      <c r="C78" s="3"/>
      <c r="D78" s="3"/>
      <c r="E78" s="3"/>
      <c r="F78" s="3"/>
      <c r="G78" s="3"/>
      <c r="H78" s="3"/>
      <c r="I78" s="3"/>
      <c r="J78" s="3"/>
      <c r="K78" s="3"/>
      <c r="L78" s="3"/>
      <c r="M78" s="3"/>
      <c r="N78" s="3"/>
      <c r="O78" s="3"/>
      <c r="P78" s="3"/>
      <c r="Q78" s="3"/>
      <c r="R78" s="3"/>
      <c r="S78" s="3"/>
      <c r="T78" s="3"/>
      <c r="U78" s="3"/>
      <c r="V78" s="8"/>
      <c r="W78" s="8"/>
    </row>
    <row r="79" spans="1:28" ht="15.75" x14ac:dyDescent="0.25">
      <c r="A79" s="70"/>
      <c r="B79" s="69" t="s">
        <v>51</v>
      </c>
      <c r="D79" s="3"/>
      <c r="F79" s="3">
        <v>445</v>
      </c>
      <c r="H79" s="3"/>
      <c r="J79" s="3"/>
      <c r="L79" s="69"/>
      <c r="M79" s="3"/>
      <c r="N79" s="3"/>
      <c r="O79" s="3"/>
      <c r="P79" s="3"/>
      <c r="Q79" s="3"/>
      <c r="R79" s="3"/>
      <c r="S79" s="3"/>
      <c r="T79" s="3"/>
      <c r="U79" s="3"/>
      <c r="V79" s="8"/>
      <c r="W79" s="8"/>
    </row>
    <row r="80" spans="1:28" ht="15.75" x14ac:dyDescent="0.25">
      <c r="A80" s="70"/>
      <c r="B80" s="69" t="s">
        <v>52</v>
      </c>
      <c r="D80" s="3"/>
      <c r="F80" s="3">
        <v>144</v>
      </c>
      <c r="G80" s="3"/>
      <c r="H80" s="3"/>
      <c r="I80" s="3"/>
      <c r="J80" s="3"/>
      <c r="K80" s="3"/>
      <c r="L80" s="69"/>
      <c r="M80" s="3"/>
      <c r="N80" s="3"/>
      <c r="O80" s="3"/>
      <c r="P80" s="3"/>
      <c r="Q80" s="3"/>
      <c r="R80" s="3"/>
      <c r="S80" s="3"/>
      <c r="T80" s="3"/>
      <c r="U80" s="3"/>
      <c r="V80" s="8"/>
      <c r="W80" s="8"/>
    </row>
    <row r="81" spans="1:23" ht="16.5" thickBot="1" x14ac:dyDescent="0.3">
      <c r="A81" s="70"/>
      <c r="B81" s="69" t="s">
        <v>53</v>
      </c>
      <c r="D81" s="3"/>
      <c r="F81" s="3">
        <v>198</v>
      </c>
      <c r="G81" s="3"/>
      <c r="H81" s="3"/>
      <c r="I81" s="3"/>
      <c r="J81" s="3"/>
      <c r="K81" s="3"/>
      <c r="L81" s="69"/>
      <c r="M81" s="3"/>
      <c r="N81" s="3"/>
      <c r="O81" s="3"/>
      <c r="P81" s="3"/>
      <c r="Q81" s="3"/>
      <c r="R81" s="3"/>
      <c r="S81" s="3"/>
      <c r="T81" s="3"/>
      <c r="U81" s="3"/>
      <c r="V81" s="8"/>
      <c r="W81" s="8"/>
    </row>
    <row r="82" spans="1:23" ht="15.75" x14ac:dyDescent="0.25">
      <c r="A82" s="70"/>
      <c r="B82" s="69" t="s">
        <v>54</v>
      </c>
      <c r="D82" s="3"/>
      <c r="F82" s="71">
        <f>SUM(F79:F81)</f>
        <v>787</v>
      </c>
      <c r="G82" s="3"/>
      <c r="H82" s="3"/>
      <c r="I82" s="3"/>
      <c r="J82" s="3"/>
      <c r="K82" s="3"/>
      <c r="L82" s="69"/>
      <c r="M82" s="3"/>
      <c r="N82" s="3"/>
      <c r="O82" s="3"/>
      <c r="P82" s="3"/>
      <c r="Q82" s="3"/>
      <c r="R82" s="3"/>
      <c r="S82" s="3"/>
      <c r="T82" s="3"/>
      <c r="U82" s="3"/>
      <c r="V82" s="8"/>
      <c r="W82" s="8"/>
    </row>
    <row r="83" spans="1:23" ht="15.75" x14ac:dyDescent="0.25">
      <c r="A83" s="70"/>
      <c r="B83" s="69"/>
      <c r="C83" s="3"/>
      <c r="D83" s="3"/>
      <c r="E83" s="3"/>
      <c r="F83" s="3"/>
      <c r="G83" s="3"/>
      <c r="H83" s="3"/>
      <c r="I83" s="3"/>
      <c r="J83" s="3"/>
      <c r="K83" s="3"/>
      <c r="L83" s="69"/>
      <c r="M83" s="3"/>
      <c r="N83" s="3"/>
      <c r="O83" s="3"/>
      <c r="P83" s="3"/>
      <c r="Q83" s="3"/>
      <c r="R83" s="3"/>
      <c r="S83" s="3"/>
      <c r="T83" s="3"/>
      <c r="U83" s="3"/>
      <c r="V83" s="8"/>
      <c r="W83" s="8"/>
    </row>
    <row r="84" spans="1:23" ht="15.75" x14ac:dyDescent="0.25">
      <c r="A84" s="70"/>
      <c r="B84" s="69" t="s">
        <v>60</v>
      </c>
      <c r="C84" s="3"/>
      <c r="D84" s="3"/>
      <c r="E84" s="3"/>
      <c r="F84" s="3"/>
      <c r="G84" s="3"/>
      <c r="H84" s="3"/>
      <c r="I84" s="3"/>
      <c r="J84" s="3"/>
      <c r="K84" s="3"/>
      <c r="L84" s="69"/>
      <c r="M84" s="3"/>
      <c r="N84" s="3"/>
      <c r="O84" s="3"/>
      <c r="P84" s="3"/>
      <c r="Q84" s="3"/>
      <c r="R84" s="3"/>
      <c r="S84" s="3"/>
      <c r="T84" s="3"/>
      <c r="U84" s="3"/>
      <c r="V84" s="8"/>
      <c r="W84" s="8"/>
    </row>
    <row r="85" spans="1:23" ht="15.75" x14ac:dyDescent="0.25">
      <c r="A85" s="70"/>
      <c r="B85" s="69"/>
      <c r="C85" s="3" t="s">
        <v>55</v>
      </c>
      <c r="D85" s="3"/>
      <c r="E85" s="3"/>
      <c r="F85" s="3"/>
      <c r="G85" s="3"/>
      <c r="H85" s="3"/>
      <c r="I85" s="3"/>
      <c r="J85" s="3"/>
      <c r="K85" s="3"/>
      <c r="L85" s="69"/>
      <c r="M85" s="3"/>
      <c r="N85" s="3"/>
      <c r="O85" s="3"/>
      <c r="P85" s="3"/>
      <c r="Q85" s="3"/>
      <c r="R85" s="3"/>
      <c r="S85" s="3"/>
      <c r="T85" s="3"/>
      <c r="U85" s="3"/>
      <c r="V85" s="8"/>
      <c r="W85" s="8"/>
    </row>
    <row r="86" spans="1:23" ht="15.75" x14ac:dyDescent="0.25">
      <c r="A86" s="70"/>
      <c r="B86" s="69"/>
      <c r="C86" s="3" t="s">
        <v>56</v>
      </c>
      <c r="D86" s="3"/>
      <c r="E86" s="3"/>
      <c r="F86" s="3"/>
      <c r="G86" s="3"/>
      <c r="H86" s="3"/>
      <c r="I86" s="3"/>
      <c r="J86" s="3"/>
      <c r="K86" s="3"/>
      <c r="L86" s="69"/>
      <c r="M86" s="3"/>
      <c r="N86" s="3"/>
      <c r="O86" s="3"/>
      <c r="P86" s="3"/>
      <c r="Q86" s="3"/>
      <c r="R86" s="3"/>
      <c r="S86" s="3"/>
      <c r="T86" s="3"/>
      <c r="U86" s="3"/>
      <c r="V86" s="8"/>
      <c r="W86" s="8"/>
    </row>
    <row r="87" spans="1:23" ht="15.75" x14ac:dyDescent="0.25">
      <c r="A87" s="70"/>
      <c r="B87" s="69"/>
      <c r="C87" s="3" t="s">
        <v>57</v>
      </c>
      <c r="D87" s="3"/>
      <c r="E87" s="3"/>
      <c r="F87" s="3"/>
      <c r="G87" s="3"/>
      <c r="H87" s="3"/>
      <c r="I87" s="3"/>
      <c r="J87" s="3"/>
      <c r="K87" s="3"/>
      <c r="L87" s="69"/>
      <c r="M87" s="3"/>
      <c r="N87" s="3"/>
      <c r="O87" s="3"/>
      <c r="P87" s="3"/>
      <c r="Q87" s="3"/>
      <c r="R87" s="3"/>
      <c r="S87" s="3"/>
      <c r="T87" s="3"/>
      <c r="U87" s="3"/>
      <c r="V87" s="8"/>
      <c r="W87" s="8"/>
    </row>
    <row r="88" spans="1:23" ht="15.75" x14ac:dyDescent="0.25">
      <c r="A88" s="70"/>
      <c r="B88" s="69"/>
      <c r="C88" s="3"/>
      <c r="D88" s="3"/>
      <c r="E88" s="3"/>
      <c r="F88" s="3"/>
      <c r="G88" s="3"/>
      <c r="H88" s="3"/>
      <c r="I88" s="3"/>
      <c r="J88" s="3"/>
      <c r="K88" s="3"/>
      <c r="L88" s="69"/>
      <c r="M88" s="3"/>
      <c r="N88" s="3"/>
      <c r="O88" s="3"/>
      <c r="P88" s="3"/>
      <c r="Q88" s="3"/>
      <c r="R88" s="3"/>
      <c r="S88" s="3"/>
      <c r="T88" s="3"/>
      <c r="U88" s="3"/>
      <c r="V88" s="8"/>
      <c r="W88" s="8"/>
    </row>
    <row r="89" spans="1:23" ht="15.75" x14ac:dyDescent="0.25">
      <c r="A89" s="70"/>
      <c r="B89" s="68" t="s">
        <v>61</v>
      </c>
      <c r="C89" s="3"/>
      <c r="D89" s="3"/>
      <c r="E89" s="3"/>
      <c r="F89" s="3"/>
      <c r="G89" s="3"/>
      <c r="H89" s="3"/>
      <c r="I89" s="3"/>
      <c r="J89" s="3"/>
      <c r="K89" s="3"/>
      <c r="L89" s="69"/>
      <c r="M89" s="3"/>
      <c r="N89" s="3"/>
      <c r="O89" s="3"/>
      <c r="P89" s="3"/>
      <c r="Q89" s="3"/>
      <c r="R89" s="3"/>
      <c r="S89" s="3"/>
      <c r="T89" s="3"/>
      <c r="U89" s="3"/>
      <c r="V89" s="8"/>
      <c r="W89" s="8"/>
    </row>
    <row r="90" spans="1:23" ht="15.75" x14ac:dyDescent="0.25">
      <c r="A90" s="70"/>
      <c r="B90" s="69"/>
      <c r="C90" s="3"/>
      <c r="D90" s="3"/>
      <c r="E90" s="3"/>
      <c r="F90" s="3"/>
      <c r="G90" s="3"/>
      <c r="H90" s="3"/>
      <c r="I90" s="3"/>
      <c r="J90" s="3"/>
      <c r="K90" s="3"/>
      <c r="L90" s="69"/>
      <c r="M90" s="3"/>
      <c r="N90" s="3"/>
      <c r="O90" s="3"/>
      <c r="P90" s="3"/>
      <c r="Q90" s="3"/>
      <c r="R90" s="3"/>
      <c r="S90" s="3"/>
      <c r="T90" s="3"/>
      <c r="U90" s="3"/>
      <c r="V90" s="8"/>
      <c r="W90" s="8"/>
    </row>
    <row r="91" spans="1:23" ht="15.75" x14ac:dyDescent="0.25">
      <c r="A91" s="70"/>
      <c r="B91" s="69" t="s">
        <v>62</v>
      </c>
      <c r="C91" s="3" t="s">
        <v>452</v>
      </c>
      <c r="D91" s="3"/>
      <c r="E91" s="3"/>
      <c r="F91" s="3"/>
      <c r="G91" s="3"/>
      <c r="H91" s="3"/>
      <c r="I91" s="3"/>
      <c r="J91" s="3"/>
      <c r="K91" s="3"/>
      <c r="L91" s="69"/>
      <c r="M91" s="3"/>
      <c r="N91" s="3"/>
      <c r="O91" s="3"/>
      <c r="P91" s="3"/>
      <c r="Q91" s="3"/>
      <c r="R91" s="3"/>
      <c r="S91" s="3"/>
      <c r="T91" s="3"/>
      <c r="U91" s="3"/>
      <c r="V91" s="8"/>
      <c r="W91" s="8"/>
    </row>
    <row r="92" spans="1:23" ht="15.75" x14ac:dyDescent="0.25">
      <c r="A92" s="70"/>
      <c r="B92" s="69"/>
      <c r="C92" s="3" t="s">
        <v>453</v>
      </c>
      <c r="D92" s="3"/>
      <c r="E92" s="3"/>
      <c r="F92" s="3"/>
      <c r="G92" s="3"/>
      <c r="H92" s="3"/>
      <c r="I92" s="3"/>
      <c r="J92" s="3"/>
      <c r="K92" s="3"/>
      <c r="L92" s="69"/>
      <c r="M92" s="3"/>
      <c r="N92" s="3"/>
      <c r="O92" s="3"/>
      <c r="P92" s="3"/>
      <c r="Q92" s="3"/>
      <c r="R92" s="3"/>
      <c r="S92" s="3"/>
      <c r="T92" s="3"/>
      <c r="U92" s="3"/>
      <c r="V92" s="8"/>
      <c r="W92" s="8"/>
    </row>
    <row r="93" spans="1:23" ht="15.75" x14ac:dyDescent="0.25">
      <c r="A93" s="70"/>
      <c r="B93" s="69"/>
      <c r="C93" s="3"/>
      <c r="D93" s="3"/>
      <c r="E93" s="3"/>
      <c r="F93" s="3"/>
      <c r="G93" s="3"/>
      <c r="H93" s="3"/>
      <c r="I93" s="3"/>
      <c r="J93" s="3"/>
      <c r="K93" s="3"/>
      <c r="L93" s="69"/>
      <c r="M93" s="3"/>
      <c r="N93" s="3"/>
      <c r="O93" s="3"/>
      <c r="P93" s="3"/>
      <c r="Q93" s="70"/>
      <c r="R93" s="70"/>
      <c r="S93" s="70"/>
      <c r="T93" s="70"/>
      <c r="U93" s="70"/>
      <c r="V93" s="8"/>
      <c r="W93" s="8"/>
    </row>
    <row r="94" spans="1:23" ht="15.75" x14ac:dyDescent="0.25">
      <c r="A94" s="70"/>
      <c r="B94" s="69" t="s">
        <v>58</v>
      </c>
      <c r="C94" s="3"/>
      <c r="D94" s="3"/>
      <c r="E94" s="3"/>
      <c r="F94" s="3"/>
      <c r="G94" s="3"/>
      <c r="H94" s="3"/>
      <c r="I94" s="3"/>
      <c r="J94" s="3"/>
      <c r="K94" s="3"/>
      <c r="L94" s="69"/>
      <c r="M94" s="3"/>
      <c r="N94" s="3"/>
      <c r="O94" s="3"/>
      <c r="P94" s="3"/>
      <c r="Q94" s="70"/>
      <c r="R94" s="70"/>
      <c r="S94" s="70"/>
      <c r="T94" s="70"/>
      <c r="U94" s="70"/>
      <c r="V94" s="8"/>
      <c r="W94" s="8"/>
    </row>
    <row r="95" spans="1:23" ht="15.75" x14ac:dyDescent="0.25">
      <c r="A95" s="70"/>
      <c r="B95" s="69" t="s">
        <v>59</v>
      </c>
      <c r="C95" s="3"/>
      <c r="D95" s="3"/>
      <c r="E95" s="3"/>
      <c r="F95" s="3"/>
      <c r="G95" s="3"/>
      <c r="H95" s="3"/>
      <c r="I95" s="3"/>
      <c r="J95" s="3"/>
      <c r="K95" s="3"/>
      <c r="L95" s="69"/>
      <c r="M95" s="3"/>
      <c r="N95" s="3"/>
      <c r="Q95" s="70"/>
      <c r="R95" s="70"/>
      <c r="S95" s="70"/>
      <c r="T95" s="70"/>
      <c r="U95" s="70"/>
      <c r="V95" s="8"/>
      <c r="W95" s="8"/>
    </row>
    <row r="96" spans="1:23" ht="14.25" x14ac:dyDescent="0.2">
      <c r="R96" s="8"/>
      <c r="S96" s="8"/>
      <c r="V96" s="8"/>
      <c r="W96" s="8"/>
    </row>
    <row r="97" s="8" customFormat="1" ht="14.25" x14ac:dyDescent="0.2"/>
    <row r="98" s="8" customFormat="1" ht="14.25" x14ac:dyDescent="0.2"/>
    <row r="99" s="8" customFormat="1" ht="14.25" x14ac:dyDescent="0.2"/>
    <row r="100" s="8" customFormat="1" ht="14.25" x14ac:dyDescent="0.2"/>
  </sheetData>
  <sheetProtection sheet="1" formatRows="0" insertRows="0" deleteRows="0" selectLockedCells="1"/>
  <protectedRanges>
    <protectedRange sqref="X11 B42:E66 B12:E36 X26:X29 X14:X18 X22" name="Positions"/>
    <protectedRange sqref="J12:J36 L12:L36 P12:P36 F12:F36 H12:H36 F42:F66 H42:H66 J42:J66 L42:L66 P42:P66" name="TANF"/>
    <protectedRange sqref="N12:N36 N42:N66" name="ARP_1"/>
  </protectedRanges>
  <mergeCells count="21">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 ref="A1:S1"/>
    <mergeCell ref="A2:S2"/>
    <mergeCell ref="I4:J4"/>
    <mergeCell ref="T4:V4"/>
    <mergeCell ref="B6:S6"/>
  </mergeCells>
  <hyperlinks>
    <hyperlink ref="T4" location="'Agency Budget Summary'!A1" display="Click here to return to Agency Budget Summary Page" xr:uid="{00000000-0004-0000-1200-000000000000}"/>
    <hyperlink ref="T4:V4" location="'DCF-ODV Budget Summary'!A1" display="Click here to return to DCF-ODV Budget Summary Page" xr:uid="{00000000-0004-0000-1200-000001000000}"/>
    <hyperlink ref="O4" location="'DCF-ODV Budget Summary'!A1" display="Click here to return to DCF-ODV Budget Summary Page" xr:uid="{00000000-0004-0000-1200-000002000000}"/>
  </hyperlinks>
  <pageMargins left="0.2" right="0.2" top="0.25" bottom="0.25" header="0.3" footer="0.3"/>
  <pageSetup scale="29"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16"/>
  <sheetViews>
    <sheetView zoomScale="80" zoomScaleNormal="80" workbookViewId="0">
      <selection activeCell="B9" sqref="B9:Q9"/>
    </sheetView>
  </sheetViews>
  <sheetFormatPr defaultColWidth="9.140625" defaultRowHeight="14.25" x14ac:dyDescent="0.2"/>
  <cols>
    <col min="1" max="3" width="9.140625" style="8"/>
    <col min="4" max="4" width="14.7109375" style="8" customWidth="1"/>
    <col min="5" max="5" width="15.5703125" style="8" customWidth="1"/>
    <col min="6" max="6" width="13.85546875" style="8" customWidth="1"/>
    <col min="7" max="7" width="14.140625" style="8" customWidth="1"/>
    <col min="8" max="9" width="9.140625" style="8"/>
    <col min="10" max="10" width="11.5703125" style="8" customWidth="1"/>
    <col min="11" max="16" width="9.140625" style="8"/>
    <col min="17" max="17" width="11.7109375" style="8" customWidth="1"/>
    <col min="18" max="19" width="9.140625" style="8"/>
    <col min="20" max="20" width="12.5703125" style="8" customWidth="1"/>
    <col min="21" max="16384" width="9.140625" style="8"/>
  </cols>
  <sheetData>
    <row r="1" spans="1:20" ht="30" x14ac:dyDescent="0.4">
      <c r="A1" s="629" t="s">
        <v>0</v>
      </c>
      <c r="B1" s="629"/>
      <c r="C1" s="629"/>
      <c r="D1" s="629"/>
      <c r="E1" s="629"/>
      <c r="F1" s="629"/>
      <c r="G1" s="629"/>
      <c r="H1" s="629"/>
      <c r="I1" s="629"/>
      <c r="J1" s="629"/>
      <c r="K1" s="629"/>
      <c r="L1" s="629"/>
      <c r="M1" s="629"/>
      <c r="N1" s="629"/>
      <c r="O1" s="629"/>
      <c r="P1" s="629"/>
      <c r="Q1" s="629"/>
    </row>
    <row r="2" spans="1:20" ht="32.25" customHeight="1" x14ac:dyDescent="0.25">
      <c r="A2" s="630" t="s">
        <v>161</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C4" s="10" t="s">
        <v>3</v>
      </c>
      <c r="D4" s="631"/>
      <c r="E4" s="631"/>
      <c r="F4" s="631"/>
      <c r="I4" s="10" t="s">
        <v>4</v>
      </c>
      <c r="J4" s="89"/>
    </row>
    <row r="6" spans="1:20" s="9" customFormat="1" ht="15.75" x14ac:dyDescent="0.25">
      <c r="A6" s="636" t="s">
        <v>1</v>
      </c>
      <c r="B6" s="637"/>
      <c r="C6" s="637"/>
      <c r="D6" s="637"/>
      <c r="E6" s="637"/>
      <c r="F6" s="637"/>
      <c r="G6" s="637"/>
      <c r="H6" s="637"/>
      <c r="I6" s="637"/>
      <c r="J6" s="637"/>
      <c r="K6" s="637"/>
      <c r="L6" s="637"/>
      <c r="M6" s="637"/>
      <c r="N6" s="637"/>
      <c r="O6" s="637"/>
      <c r="P6" s="637"/>
      <c r="Q6" s="637"/>
    </row>
    <row r="8" spans="1:20" ht="14.25" customHeight="1" x14ac:dyDescent="0.2">
      <c r="A8" s="86">
        <v>1</v>
      </c>
      <c r="B8" s="632" t="s">
        <v>100</v>
      </c>
      <c r="C8" s="632"/>
      <c r="D8" s="632"/>
      <c r="E8" s="632"/>
      <c r="F8" s="632"/>
      <c r="G8" s="632"/>
      <c r="H8" s="632"/>
      <c r="I8" s="632"/>
      <c r="J8" s="632"/>
      <c r="K8" s="632"/>
      <c r="L8" s="632"/>
      <c r="M8" s="632"/>
      <c r="N8" s="632"/>
      <c r="O8" s="632"/>
      <c r="P8" s="632"/>
      <c r="Q8" s="632"/>
    </row>
    <row r="9" spans="1:20" s="9" customFormat="1" ht="60" customHeight="1" x14ac:dyDescent="0.25">
      <c r="A9" s="90">
        <v>2</v>
      </c>
      <c r="B9" s="633" t="s">
        <v>384</v>
      </c>
      <c r="C9" s="633"/>
      <c r="D9" s="633"/>
      <c r="E9" s="633"/>
      <c r="F9" s="633"/>
      <c r="G9" s="633"/>
      <c r="H9" s="633"/>
      <c r="I9" s="633"/>
      <c r="J9" s="633"/>
      <c r="K9" s="633"/>
      <c r="L9" s="633"/>
      <c r="M9" s="633"/>
      <c r="N9" s="633"/>
      <c r="O9" s="633"/>
      <c r="P9" s="633"/>
      <c r="Q9" s="633"/>
    </row>
    <row r="10" spans="1:20" s="9" customFormat="1" ht="15" x14ac:dyDescent="0.2">
      <c r="A10" s="3"/>
      <c r="B10" s="3"/>
      <c r="C10" s="3"/>
      <c r="D10" s="3"/>
      <c r="E10" s="3"/>
      <c r="F10" s="3"/>
      <c r="G10" s="3"/>
      <c r="H10" s="3"/>
      <c r="I10" s="3"/>
      <c r="J10" s="3"/>
      <c r="K10" s="3"/>
      <c r="L10" s="3"/>
      <c r="M10" s="3"/>
      <c r="N10" s="3"/>
      <c r="O10" s="3"/>
      <c r="P10" s="3"/>
      <c r="Q10" s="3"/>
    </row>
    <row r="11" spans="1:20" s="9" customFormat="1" ht="15.75" x14ac:dyDescent="0.25">
      <c r="A11" s="634" t="s">
        <v>2</v>
      </c>
      <c r="B11" s="635"/>
      <c r="C11" s="635"/>
      <c r="D11" s="635"/>
      <c r="E11" s="635"/>
      <c r="F11" s="635"/>
      <c r="G11" s="635"/>
      <c r="H11" s="635"/>
      <c r="I11" s="635"/>
      <c r="J11" s="635"/>
      <c r="K11" s="635"/>
      <c r="L11" s="635"/>
      <c r="M11" s="635"/>
      <c r="N11" s="635"/>
      <c r="O11" s="635"/>
      <c r="P11" s="635"/>
      <c r="Q11" s="635"/>
    </row>
    <row r="12" spans="1:20" s="9" customFormat="1" ht="15.75" customHeight="1" x14ac:dyDescent="0.2">
      <c r="A12" s="2"/>
      <c r="B12" s="3"/>
      <c r="C12" s="3"/>
      <c r="D12" s="3"/>
      <c r="E12" s="3"/>
      <c r="F12" s="3"/>
      <c r="G12" s="3"/>
      <c r="H12" s="3"/>
      <c r="I12" s="3"/>
      <c r="J12" s="3"/>
      <c r="K12" s="3"/>
      <c r="L12" s="3"/>
      <c r="M12" s="3"/>
      <c r="N12" s="3"/>
      <c r="O12" s="3"/>
      <c r="P12" s="3"/>
      <c r="Q12" s="3"/>
    </row>
    <row r="13" spans="1:20" s="335" customFormat="1" ht="18" x14ac:dyDescent="0.25">
      <c r="B13" s="336" t="s">
        <v>393</v>
      </c>
      <c r="C13" s="337"/>
      <c r="D13" s="337"/>
      <c r="E13" s="337"/>
      <c r="F13" s="337"/>
      <c r="G13" s="337"/>
      <c r="H13" s="337"/>
      <c r="I13" s="337"/>
      <c r="J13" s="337"/>
      <c r="K13" s="337"/>
      <c r="L13" s="337"/>
      <c r="M13" s="337"/>
      <c r="N13" s="337"/>
      <c r="O13" s="337"/>
      <c r="P13" s="337"/>
      <c r="Q13" s="337"/>
    </row>
    <row r="14" spans="1:20" s="335" customFormat="1" ht="18" x14ac:dyDescent="0.25">
      <c r="B14" s="336" t="s">
        <v>394</v>
      </c>
      <c r="C14" s="337"/>
      <c r="D14" s="337"/>
      <c r="E14" s="337"/>
      <c r="F14" s="337"/>
      <c r="G14" s="337"/>
      <c r="H14" s="337"/>
      <c r="I14" s="337"/>
      <c r="J14" s="337"/>
      <c r="K14" s="337"/>
      <c r="L14" s="337"/>
      <c r="M14" s="337"/>
      <c r="N14" s="337"/>
      <c r="O14" s="337"/>
      <c r="P14" s="337"/>
      <c r="Q14" s="337"/>
    </row>
    <row r="15" spans="1:20" s="335" customFormat="1" ht="18" x14ac:dyDescent="0.25">
      <c r="B15" s="338" t="s">
        <v>395</v>
      </c>
      <c r="C15" s="337"/>
      <c r="D15" s="337"/>
      <c r="E15" s="337"/>
      <c r="F15" s="337"/>
      <c r="G15" s="337"/>
      <c r="H15" s="337"/>
      <c r="I15" s="337"/>
      <c r="J15" s="337"/>
      <c r="K15" s="337"/>
      <c r="L15" s="337"/>
      <c r="M15" s="337"/>
      <c r="N15" s="337"/>
      <c r="O15" s="337"/>
      <c r="P15" s="337"/>
      <c r="Q15" s="337"/>
    </row>
    <row r="16" spans="1:20" s="335" customFormat="1" ht="18" x14ac:dyDescent="0.25">
      <c r="B16" s="336" t="s">
        <v>116</v>
      </c>
    </row>
  </sheetData>
  <sheetProtection selectLockedCells="1"/>
  <protectedRanges>
    <protectedRange sqref="J4" name="Contract"/>
    <protectedRange sqref="D4" name="Provider Name"/>
  </protectedRanges>
  <mergeCells count="8">
    <mergeCell ref="R2:T2"/>
    <mergeCell ref="A6:Q6"/>
    <mergeCell ref="A2:Q2"/>
    <mergeCell ref="A1:Q1"/>
    <mergeCell ref="D4:F4"/>
    <mergeCell ref="B8:Q8"/>
    <mergeCell ref="B9:Q9"/>
    <mergeCell ref="A11:Q11"/>
  </mergeCells>
  <hyperlinks>
    <hyperlink ref="R2" location="'Agency Budget Summary'!A1" display="Click here to return to Agency Budget Summary Page" xr:uid="{00000000-0004-0000-0100-000000000000}"/>
    <hyperlink ref="R2:T2" location="'DCF-ODV Budget Summary'!A1" display="Click here to return to DCF-ODV Budget Summary Page" xr:uid="{00000000-0004-0000-0100-000001000000}"/>
  </hyperlinks>
  <pageMargins left="0.2" right="0.2" top="0.75" bottom="0.75" header="0.3" footer="0.3"/>
  <pageSetup scale="74"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CF6B8"/>
    <pageSetUpPr fitToPage="1"/>
  </sheetPr>
  <dimension ref="A1:U330"/>
  <sheetViews>
    <sheetView zoomScale="80" zoomScaleNormal="80" workbookViewId="0">
      <selection activeCell="B59" sqref="B58:B59"/>
    </sheetView>
  </sheetViews>
  <sheetFormatPr defaultColWidth="9.140625" defaultRowHeight="14.25" x14ac:dyDescent="0.2"/>
  <cols>
    <col min="1" max="16384" width="9.140625" style="8"/>
  </cols>
  <sheetData>
    <row r="1" spans="1:21" ht="30" x14ac:dyDescent="0.4">
      <c r="A1" s="741" t="s">
        <v>0</v>
      </c>
      <c r="B1" s="741"/>
      <c r="C1" s="741"/>
      <c r="D1" s="741"/>
      <c r="E1" s="741"/>
      <c r="F1" s="741"/>
      <c r="G1" s="741"/>
      <c r="H1" s="741"/>
      <c r="I1" s="741"/>
      <c r="J1" s="741"/>
      <c r="K1" s="741"/>
      <c r="L1" s="741"/>
      <c r="M1" s="741"/>
      <c r="N1" s="741"/>
      <c r="O1" s="741"/>
      <c r="P1" s="741"/>
      <c r="Q1" s="741"/>
    </row>
    <row r="2" spans="1:21" ht="33.75" customHeight="1" x14ac:dyDescent="0.25">
      <c r="A2" s="630" t="s">
        <v>304</v>
      </c>
      <c r="B2" s="630"/>
      <c r="C2" s="630"/>
      <c r="D2" s="630"/>
      <c r="E2" s="630"/>
      <c r="F2" s="630"/>
      <c r="G2" s="630"/>
      <c r="H2" s="630"/>
      <c r="I2" s="630"/>
      <c r="J2" s="630"/>
      <c r="K2" s="630"/>
      <c r="L2" s="630"/>
      <c r="M2" s="630"/>
      <c r="N2" s="630"/>
      <c r="O2" s="630"/>
      <c r="P2" s="630"/>
      <c r="Q2" s="630"/>
      <c r="R2" s="628" t="s">
        <v>108</v>
      </c>
      <c r="S2" s="628"/>
      <c r="T2" s="628"/>
      <c r="U2" s="122"/>
    </row>
    <row r="4" spans="1:21"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1" s="92" customFormat="1" ht="60.75" customHeight="1" x14ac:dyDescent="0.2">
      <c r="A6" s="737" t="s">
        <v>454</v>
      </c>
      <c r="B6" s="737"/>
      <c r="C6" s="737"/>
      <c r="D6" s="737"/>
      <c r="E6" s="737"/>
      <c r="F6" s="737"/>
      <c r="G6" s="737"/>
      <c r="H6" s="737"/>
      <c r="I6" s="737"/>
      <c r="J6" s="737"/>
      <c r="K6" s="737"/>
      <c r="L6" s="737"/>
      <c r="M6" s="737"/>
      <c r="N6" s="737"/>
      <c r="O6" s="737"/>
      <c r="P6" s="737"/>
      <c r="Q6" s="737"/>
    </row>
    <row r="7" spans="1:21" s="92" customFormat="1" x14ac:dyDescent="0.2"/>
    <row r="8" spans="1:21" s="92" customFormat="1" x14ac:dyDescent="0.2">
      <c r="A8" s="91"/>
      <c r="B8" s="91"/>
      <c r="C8" s="91"/>
      <c r="D8" s="91"/>
      <c r="E8" s="91"/>
      <c r="F8" s="91"/>
      <c r="G8" s="91"/>
      <c r="H8" s="91"/>
      <c r="I8" s="91"/>
      <c r="J8" s="91"/>
      <c r="K8" s="91"/>
      <c r="L8" s="91"/>
      <c r="M8" s="91"/>
      <c r="N8" s="91"/>
      <c r="O8" s="91"/>
      <c r="P8" s="91"/>
      <c r="Q8" s="91"/>
    </row>
    <row r="9" spans="1:21" s="92" customFormat="1" x14ac:dyDescent="0.2">
      <c r="A9" s="91"/>
      <c r="B9" s="91"/>
      <c r="C9" s="91"/>
      <c r="D9" s="91"/>
      <c r="E9" s="91"/>
      <c r="F9" s="91"/>
      <c r="G9" s="91"/>
      <c r="H9" s="91"/>
      <c r="I9" s="91"/>
      <c r="J9" s="91"/>
      <c r="K9" s="91"/>
      <c r="L9" s="91"/>
      <c r="M9" s="91"/>
      <c r="N9" s="91"/>
      <c r="O9" s="91"/>
      <c r="P9" s="91"/>
      <c r="Q9" s="91"/>
    </row>
    <row r="10" spans="1:21" s="92" customFormat="1" x14ac:dyDescent="0.2">
      <c r="A10" s="91"/>
      <c r="B10" s="91"/>
      <c r="C10" s="91"/>
      <c r="D10" s="91"/>
      <c r="E10" s="91"/>
      <c r="F10" s="91"/>
      <c r="G10" s="91"/>
      <c r="H10" s="91"/>
      <c r="I10" s="91"/>
      <c r="J10" s="91"/>
      <c r="K10" s="91"/>
      <c r="L10" s="91"/>
      <c r="M10" s="91"/>
      <c r="N10" s="91"/>
      <c r="O10" s="91"/>
      <c r="P10" s="91"/>
      <c r="Q10" s="91"/>
    </row>
    <row r="11" spans="1:21" s="92" customFormat="1" x14ac:dyDescent="0.2">
      <c r="A11" s="91"/>
      <c r="B11" s="91"/>
      <c r="C11" s="91"/>
      <c r="D11" s="91"/>
      <c r="E11" s="91"/>
      <c r="F11" s="91"/>
      <c r="G11" s="91"/>
      <c r="H11" s="91"/>
      <c r="I11" s="91"/>
      <c r="J11" s="91"/>
      <c r="K11" s="91"/>
      <c r="L11" s="91"/>
      <c r="M11" s="91"/>
      <c r="N11" s="91"/>
      <c r="O11" s="91"/>
      <c r="P11" s="91"/>
      <c r="Q11" s="91"/>
    </row>
    <row r="12" spans="1:21" s="92" customFormat="1" x14ac:dyDescent="0.2">
      <c r="A12" s="91"/>
      <c r="B12" s="91"/>
      <c r="C12" s="91"/>
      <c r="D12" s="91"/>
      <c r="E12" s="91"/>
      <c r="F12" s="91"/>
      <c r="G12" s="91"/>
      <c r="H12" s="91"/>
      <c r="I12" s="91"/>
      <c r="J12" s="91"/>
      <c r="K12" s="91"/>
      <c r="L12" s="91"/>
      <c r="M12" s="91"/>
      <c r="N12" s="91"/>
      <c r="O12" s="91"/>
      <c r="P12" s="91"/>
      <c r="Q12" s="91"/>
    </row>
    <row r="13" spans="1:21" s="92" customFormat="1" x14ac:dyDescent="0.2">
      <c r="A13" s="91"/>
      <c r="B13" s="91"/>
      <c r="C13" s="91"/>
      <c r="D13" s="91"/>
      <c r="E13" s="91"/>
      <c r="F13" s="91"/>
      <c r="G13" s="91"/>
      <c r="H13" s="91"/>
      <c r="I13" s="91"/>
      <c r="J13" s="91"/>
      <c r="K13" s="91"/>
      <c r="L13" s="91"/>
      <c r="M13" s="91"/>
      <c r="N13" s="91"/>
      <c r="O13" s="91"/>
      <c r="P13" s="91"/>
      <c r="Q13" s="91"/>
    </row>
    <row r="14" spans="1:21" s="92" customFormat="1" x14ac:dyDescent="0.2">
      <c r="A14" s="91"/>
      <c r="B14" s="91"/>
      <c r="C14" s="91"/>
      <c r="D14" s="91"/>
      <c r="E14" s="91"/>
      <c r="F14" s="91"/>
      <c r="G14" s="91"/>
      <c r="H14" s="91"/>
      <c r="I14" s="91"/>
      <c r="J14" s="91"/>
      <c r="K14" s="91"/>
      <c r="L14" s="91"/>
      <c r="M14" s="91"/>
      <c r="N14" s="91"/>
      <c r="O14" s="91"/>
      <c r="P14" s="91"/>
      <c r="Q14" s="91"/>
    </row>
    <row r="15" spans="1:21" s="92" customFormat="1" x14ac:dyDescent="0.2">
      <c r="A15" s="91"/>
      <c r="B15" s="91"/>
      <c r="C15" s="91"/>
      <c r="D15" s="91"/>
      <c r="E15" s="91"/>
      <c r="F15" s="91"/>
      <c r="G15" s="91"/>
      <c r="H15" s="91"/>
      <c r="I15" s="91"/>
      <c r="J15" s="91"/>
      <c r="K15" s="91"/>
      <c r="L15" s="91"/>
      <c r="M15" s="91"/>
      <c r="N15" s="91"/>
      <c r="O15" s="91"/>
      <c r="P15" s="91"/>
      <c r="Q15" s="91"/>
    </row>
    <row r="16" spans="1:21"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row r="201" s="92" customFormat="1" x14ac:dyDescent="0.2"/>
    <row r="202" s="92" customFormat="1" x14ac:dyDescent="0.2"/>
    <row r="203" s="92" customFormat="1" x14ac:dyDescent="0.2"/>
    <row r="204" s="92" customFormat="1" x14ac:dyDescent="0.2"/>
    <row r="205" s="92" customFormat="1" x14ac:dyDescent="0.2"/>
    <row r="206" s="92" customFormat="1" x14ac:dyDescent="0.2"/>
    <row r="207" s="92" customFormat="1" x14ac:dyDescent="0.2"/>
    <row r="208" s="92" customFormat="1" x14ac:dyDescent="0.2"/>
    <row r="209" s="92" customFormat="1" x14ac:dyDescent="0.2"/>
    <row r="210" s="92" customFormat="1" x14ac:dyDescent="0.2"/>
    <row r="211" s="92" customFormat="1" x14ac:dyDescent="0.2"/>
    <row r="212" s="92" customFormat="1" x14ac:dyDescent="0.2"/>
    <row r="213" s="92" customFormat="1" x14ac:dyDescent="0.2"/>
    <row r="214" s="92" customFormat="1" x14ac:dyDescent="0.2"/>
    <row r="215" s="92" customFormat="1" x14ac:dyDescent="0.2"/>
    <row r="216" s="92" customFormat="1" x14ac:dyDescent="0.2"/>
    <row r="217" s="92" customFormat="1" x14ac:dyDescent="0.2"/>
    <row r="218" s="92" customFormat="1" x14ac:dyDescent="0.2"/>
    <row r="219" s="92" customFormat="1" x14ac:dyDescent="0.2"/>
    <row r="220" s="92" customFormat="1" x14ac:dyDescent="0.2"/>
    <row r="221" s="92" customFormat="1" x14ac:dyDescent="0.2"/>
    <row r="222" s="92" customFormat="1" x14ac:dyDescent="0.2"/>
    <row r="223" s="92" customFormat="1" x14ac:dyDescent="0.2"/>
    <row r="224" s="92" customFormat="1" x14ac:dyDescent="0.2"/>
    <row r="225" s="92" customFormat="1" x14ac:dyDescent="0.2"/>
    <row r="226" s="92" customFormat="1" x14ac:dyDescent="0.2"/>
    <row r="227" s="92" customFormat="1" x14ac:dyDescent="0.2"/>
    <row r="228" s="92" customFormat="1" x14ac:dyDescent="0.2"/>
    <row r="229" s="92" customFormat="1" x14ac:dyDescent="0.2"/>
    <row r="230" s="92" customFormat="1" x14ac:dyDescent="0.2"/>
    <row r="231" s="92" customFormat="1" x14ac:dyDescent="0.2"/>
    <row r="232" s="92" customFormat="1" x14ac:dyDescent="0.2"/>
    <row r="233" s="92" customFormat="1" x14ac:dyDescent="0.2"/>
    <row r="234" s="92" customFormat="1" x14ac:dyDescent="0.2"/>
    <row r="235" s="92" customFormat="1" x14ac:dyDescent="0.2"/>
    <row r="236" s="92" customFormat="1" x14ac:dyDescent="0.2"/>
    <row r="237" s="92" customFormat="1" x14ac:dyDescent="0.2"/>
    <row r="238" s="92" customFormat="1" x14ac:dyDescent="0.2"/>
    <row r="239" s="92" customFormat="1" x14ac:dyDescent="0.2"/>
    <row r="240" s="92" customFormat="1" x14ac:dyDescent="0.2"/>
    <row r="241" s="92" customFormat="1" x14ac:dyDescent="0.2"/>
    <row r="242" s="92" customFormat="1" x14ac:dyDescent="0.2"/>
    <row r="243" s="92" customFormat="1" x14ac:dyDescent="0.2"/>
    <row r="244" s="92" customFormat="1" x14ac:dyDescent="0.2"/>
    <row r="245" s="92" customFormat="1" x14ac:dyDescent="0.2"/>
    <row r="246" s="92" customFormat="1" x14ac:dyDescent="0.2"/>
    <row r="247" s="92" customFormat="1" x14ac:dyDescent="0.2"/>
    <row r="248" s="92" customFormat="1" x14ac:dyDescent="0.2"/>
    <row r="249" s="92" customFormat="1" x14ac:dyDescent="0.2"/>
    <row r="250" s="92" customFormat="1" x14ac:dyDescent="0.2"/>
    <row r="251" s="92" customFormat="1" x14ac:dyDescent="0.2"/>
    <row r="252" s="92" customFormat="1" x14ac:dyDescent="0.2"/>
    <row r="253" s="92" customFormat="1" x14ac:dyDescent="0.2"/>
    <row r="254" s="92" customFormat="1" x14ac:dyDescent="0.2"/>
    <row r="255" s="92" customFormat="1" x14ac:dyDescent="0.2"/>
    <row r="256" s="92" customFormat="1" x14ac:dyDescent="0.2"/>
    <row r="257" s="92" customFormat="1" x14ac:dyDescent="0.2"/>
    <row r="258" s="92" customFormat="1" x14ac:dyDescent="0.2"/>
    <row r="259" s="92" customFormat="1" x14ac:dyDescent="0.2"/>
    <row r="260" s="92" customFormat="1" x14ac:dyDescent="0.2"/>
    <row r="261" s="92" customFormat="1" x14ac:dyDescent="0.2"/>
    <row r="262" s="92" customFormat="1" x14ac:dyDescent="0.2"/>
    <row r="263" s="92" customFormat="1" x14ac:dyDescent="0.2"/>
    <row r="264" s="92" customFormat="1" x14ac:dyDescent="0.2"/>
    <row r="265" s="92" customFormat="1" x14ac:dyDescent="0.2"/>
    <row r="266" s="92" customFormat="1" x14ac:dyDescent="0.2"/>
    <row r="267" s="92" customFormat="1" x14ac:dyDescent="0.2"/>
    <row r="268" s="92" customFormat="1" x14ac:dyDescent="0.2"/>
    <row r="269" s="92" customFormat="1" x14ac:dyDescent="0.2"/>
    <row r="270" s="92" customFormat="1" x14ac:dyDescent="0.2"/>
    <row r="271" s="92" customFormat="1" x14ac:dyDescent="0.2"/>
    <row r="272" s="92" customFormat="1" x14ac:dyDescent="0.2"/>
    <row r="273" s="92" customFormat="1" x14ac:dyDescent="0.2"/>
    <row r="274" s="92" customFormat="1" x14ac:dyDescent="0.2"/>
    <row r="275" s="92" customFormat="1" x14ac:dyDescent="0.2"/>
    <row r="276" s="92" customFormat="1" x14ac:dyDescent="0.2"/>
    <row r="277" s="92" customFormat="1" x14ac:dyDescent="0.2"/>
    <row r="278" s="92" customFormat="1" x14ac:dyDescent="0.2"/>
    <row r="279" s="92" customFormat="1" x14ac:dyDescent="0.2"/>
    <row r="280" s="92" customFormat="1" x14ac:dyDescent="0.2"/>
    <row r="281" s="92" customFormat="1" x14ac:dyDescent="0.2"/>
    <row r="282" s="92" customFormat="1" x14ac:dyDescent="0.2"/>
    <row r="283" s="92" customFormat="1" x14ac:dyDescent="0.2"/>
    <row r="284" s="92" customFormat="1" x14ac:dyDescent="0.2"/>
    <row r="285" s="92" customFormat="1" x14ac:dyDescent="0.2"/>
    <row r="286" s="92" customFormat="1" x14ac:dyDescent="0.2"/>
    <row r="287" s="92" customFormat="1" x14ac:dyDescent="0.2"/>
    <row r="288" s="92" customFormat="1" x14ac:dyDescent="0.2"/>
    <row r="289" s="92" customFormat="1" x14ac:dyDescent="0.2"/>
    <row r="290" s="92" customFormat="1" x14ac:dyDescent="0.2"/>
    <row r="291" s="92" customFormat="1" x14ac:dyDescent="0.2"/>
    <row r="292" s="92" customFormat="1" x14ac:dyDescent="0.2"/>
    <row r="293" s="92" customFormat="1" x14ac:dyDescent="0.2"/>
    <row r="294" s="92" customFormat="1" x14ac:dyDescent="0.2"/>
    <row r="295" s="92" customFormat="1" x14ac:dyDescent="0.2"/>
    <row r="296" s="92" customFormat="1" x14ac:dyDescent="0.2"/>
    <row r="297" s="92" customFormat="1" x14ac:dyDescent="0.2"/>
    <row r="298" s="92" customFormat="1" x14ac:dyDescent="0.2"/>
    <row r="299" s="92" customFormat="1" x14ac:dyDescent="0.2"/>
    <row r="300" s="92" customFormat="1" x14ac:dyDescent="0.2"/>
    <row r="301" s="92" customFormat="1" x14ac:dyDescent="0.2"/>
    <row r="302" s="92" customFormat="1" x14ac:dyDescent="0.2"/>
    <row r="303" s="92" customFormat="1" x14ac:dyDescent="0.2"/>
    <row r="304" s="92" customFormat="1" x14ac:dyDescent="0.2"/>
    <row r="305" s="92" customFormat="1" x14ac:dyDescent="0.2"/>
    <row r="306" s="92" customFormat="1" x14ac:dyDescent="0.2"/>
    <row r="307" s="92" customFormat="1" x14ac:dyDescent="0.2"/>
    <row r="308" s="92" customFormat="1" x14ac:dyDescent="0.2"/>
    <row r="309" s="92" customFormat="1" x14ac:dyDescent="0.2"/>
    <row r="310" s="92" customFormat="1" x14ac:dyDescent="0.2"/>
    <row r="311" s="92" customFormat="1" x14ac:dyDescent="0.2"/>
    <row r="312" s="92" customFormat="1" x14ac:dyDescent="0.2"/>
    <row r="313" s="92" customFormat="1" x14ac:dyDescent="0.2"/>
    <row r="314" s="92" customFormat="1" x14ac:dyDescent="0.2"/>
    <row r="315" s="92" customFormat="1" x14ac:dyDescent="0.2"/>
    <row r="316" s="92" customFormat="1" x14ac:dyDescent="0.2"/>
    <row r="317" s="92" customFormat="1" x14ac:dyDescent="0.2"/>
    <row r="318" s="92" customFormat="1" x14ac:dyDescent="0.2"/>
    <row r="319" s="92" customFormat="1" x14ac:dyDescent="0.2"/>
    <row r="320" s="92" customFormat="1" x14ac:dyDescent="0.2"/>
    <row r="321" s="92" customFormat="1" x14ac:dyDescent="0.2"/>
    <row r="322" s="92" customFormat="1" x14ac:dyDescent="0.2"/>
    <row r="323" s="92" customFormat="1" x14ac:dyDescent="0.2"/>
    <row r="324" s="92" customFormat="1" x14ac:dyDescent="0.2"/>
    <row r="325" s="92" customFormat="1" x14ac:dyDescent="0.2"/>
    <row r="326" s="92" customFormat="1" x14ac:dyDescent="0.2"/>
    <row r="327" s="92" customFormat="1" x14ac:dyDescent="0.2"/>
    <row r="328" s="92" customFormat="1" x14ac:dyDescent="0.2"/>
    <row r="329" s="92" customFormat="1" x14ac:dyDescent="0.2"/>
    <row r="330" s="92" customFormat="1" x14ac:dyDescent="0.2"/>
  </sheetData>
  <sheetProtection selectLockedCells="1"/>
  <mergeCells count="5">
    <mergeCell ref="A1:Q1"/>
    <mergeCell ref="A2:Q2"/>
    <mergeCell ref="D4:G4"/>
    <mergeCell ref="R2:T2"/>
    <mergeCell ref="A6:Q6"/>
  </mergeCells>
  <hyperlinks>
    <hyperlink ref="R2" location="'Agency Budget Summary'!A1" display="Click here to return to Agency Budget Summary Page" xr:uid="{00000000-0004-0000-1300-000000000000}"/>
    <hyperlink ref="R2:T2" location="'DCF-ODV Budget Summary'!A1" display="Click here to return to DCF-ODV Budget Summary Page" xr:uid="{00000000-0004-0000-1300-000001000000}"/>
  </hyperlinks>
  <pageMargins left="0.2" right="0.2" top="0.5" bottom="0.5" header="0.3" footer="0.3"/>
  <pageSetup scale="73" orientation="landscape" r:id="rId1"/>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CC"/>
    <pageSetUpPr fitToPage="1"/>
  </sheetPr>
  <dimension ref="A1:AM70"/>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L15" sqref="L15"/>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7.42578125" style="8" customWidth="1"/>
    <col min="27" max="16384" width="9.140625" style="8"/>
  </cols>
  <sheetData>
    <row r="1" spans="1:39" customFormat="1" ht="18" customHeight="1" x14ac:dyDescent="0.35">
      <c r="A1" s="681" t="s">
        <v>0</v>
      </c>
      <c r="B1" s="681"/>
      <c r="C1" s="681"/>
      <c r="D1" s="681"/>
      <c r="E1" s="681"/>
      <c r="F1" s="681"/>
      <c r="G1" s="681"/>
      <c r="H1" s="681"/>
      <c r="I1" s="681"/>
      <c r="J1" s="681"/>
      <c r="K1" s="681"/>
      <c r="L1" s="681"/>
      <c r="M1" s="681"/>
      <c r="N1" s="681"/>
      <c r="O1" s="681"/>
      <c r="P1" s="681"/>
      <c r="Q1" s="681"/>
      <c r="R1" s="681"/>
      <c r="S1" s="681"/>
      <c r="V1" s="53"/>
      <c r="W1" s="58"/>
    </row>
    <row r="2" spans="1:39" customFormat="1" ht="18" customHeight="1" x14ac:dyDescent="0.3">
      <c r="A2" s="646" t="s">
        <v>381</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321</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49.5" customHeight="1" x14ac:dyDescent="0.2">
      <c r="A8" s="36"/>
      <c r="B8" s="67" t="s">
        <v>322</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2.95" customHeight="1" x14ac:dyDescent="0.25">
      <c r="A10" s="674" t="s">
        <v>28</v>
      </c>
      <c r="B10" s="63" t="s">
        <v>314</v>
      </c>
      <c r="C10" s="28">
        <v>1850</v>
      </c>
      <c r="D10" s="296">
        <v>0</v>
      </c>
      <c r="E10" s="231">
        <f>C10-D10</f>
        <v>1850</v>
      </c>
      <c r="F10" s="37">
        <v>0.05</v>
      </c>
      <c r="G10" s="605">
        <f>ROUND(E10*F10,2)</f>
        <v>92.5</v>
      </c>
      <c r="H10" s="37">
        <v>0.05</v>
      </c>
      <c r="I10" s="38">
        <f>ROUND(E10*H10,2)</f>
        <v>92.5</v>
      </c>
      <c r="J10" s="37">
        <v>0.05</v>
      </c>
      <c r="K10" s="38">
        <f>ROUND(E10*J10,2)</f>
        <v>92.5</v>
      </c>
      <c r="L10" s="37">
        <v>0</v>
      </c>
      <c r="M10" s="38">
        <f>ROUND(E10*L10,2)</f>
        <v>0</v>
      </c>
      <c r="N10" s="606">
        <v>0.05</v>
      </c>
      <c r="O10" s="38">
        <f>E10*N10</f>
        <v>92.5</v>
      </c>
      <c r="P10" s="606">
        <v>0.05</v>
      </c>
      <c r="Q10" s="38">
        <f>ROUND(E10*P10,2)</f>
        <v>92.5</v>
      </c>
      <c r="R10" s="607">
        <f>F10+L10+H10+J10+P10</f>
        <v>0.2</v>
      </c>
      <c r="S10" s="608">
        <f>K10+I10+M10+G10+Q10+O10</f>
        <v>462.5</v>
      </c>
      <c r="T10" s="34"/>
      <c r="V10" s="167"/>
      <c r="W10" s="440" t="s">
        <v>515</v>
      </c>
      <c r="X10" s="399"/>
      <c r="Y10" s="390"/>
      <c r="Z10" s="400"/>
      <c r="AA10" s="392"/>
    </row>
    <row r="11" spans="1:39" s="35" customFormat="1" ht="12.95" customHeight="1" x14ac:dyDescent="0.25">
      <c r="A11" s="675"/>
      <c r="B11" s="63" t="s">
        <v>315</v>
      </c>
      <c r="C11" s="28">
        <v>1200</v>
      </c>
      <c r="D11" s="296">
        <v>0</v>
      </c>
      <c r="E11" s="231">
        <f>C11-D11</f>
        <v>1200</v>
      </c>
      <c r="F11" s="37">
        <v>0.5</v>
      </c>
      <c r="G11" s="605">
        <f>ROUND(E11*F11,2)</f>
        <v>600</v>
      </c>
      <c r="H11" s="37">
        <v>0</v>
      </c>
      <c r="I11" s="38">
        <f>ROUND(E11*H11,2)</f>
        <v>0</v>
      </c>
      <c r="J11" s="37">
        <v>0.3</v>
      </c>
      <c r="K11" s="38">
        <f>ROUND(E11*J11,2)</f>
        <v>360</v>
      </c>
      <c r="L11" s="37">
        <v>0</v>
      </c>
      <c r="M11" s="38">
        <f>ROUND(E11*L11,2)</f>
        <v>0</v>
      </c>
      <c r="N11" s="606">
        <v>0</v>
      </c>
      <c r="O11" s="38">
        <f>E11*N11</f>
        <v>0</v>
      </c>
      <c r="P11" s="606">
        <v>0</v>
      </c>
      <c r="Q11" s="38">
        <f t="shared" ref="Q11:Q36" si="0">ROUND(E11*P11,2)</f>
        <v>0</v>
      </c>
      <c r="R11" s="607">
        <f>F11+L11+H11+J11+P11</f>
        <v>0.8</v>
      </c>
      <c r="S11" s="608">
        <f>K11+I11+M11+G11+Q11+O11</f>
        <v>960</v>
      </c>
      <c r="T11" s="34"/>
      <c r="V11" s="167"/>
      <c r="W11" s="401" t="s">
        <v>249</v>
      </c>
      <c r="X11" s="387" t="s">
        <v>113</v>
      </c>
      <c r="Y11" s="391"/>
      <c r="Z11" s="402"/>
      <c r="AA11" s="392"/>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401" t="s">
        <v>249</v>
      </c>
      <c r="X12" s="403" t="s">
        <v>114</v>
      </c>
      <c r="Y12" s="391"/>
      <c r="Z12" s="402"/>
      <c r="AA12" s="392"/>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401" t="s">
        <v>249</v>
      </c>
      <c r="X13" s="403" t="s">
        <v>317</v>
      </c>
      <c r="Y13" s="392"/>
      <c r="Z13" s="402"/>
      <c r="AA13" s="392"/>
    </row>
    <row r="14" spans="1:39" s="35" customFormat="1" ht="12" customHeight="1" x14ac:dyDescent="0.25">
      <c r="A14" s="675"/>
      <c r="B14" s="29"/>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401" t="s">
        <v>249</v>
      </c>
      <c r="X14" s="403" t="s">
        <v>318</v>
      </c>
      <c r="Y14" s="392"/>
      <c r="Z14" s="402"/>
      <c r="AA14" s="392"/>
    </row>
    <row r="15" spans="1:39" s="35" customFormat="1" ht="12" customHeight="1" x14ac:dyDescent="0.25">
      <c r="A15" s="675"/>
      <c r="B15" s="29"/>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401" t="s">
        <v>249</v>
      </c>
      <c r="X15" s="387" t="s">
        <v>316</v>
      </c>
      <c r="Y15" s="392"/>
      <c r="Z15" s="402"/>
      <c r="AA15" s="392"/>
    </row>
    <row r="16" spans="1:39" s="35" customFormat="1" ht="12" customHeight="1" x14ac:dyDescent="0.25">
      <c r="A16" s="675"/>
      <c r="B16" s="29"/>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401" t="s">
        <v>249</v>
      </c>
      <c r="X16" s="387" t="s">
        <v>319</v>
      </c>
      <c r="Y16" s="392"/>
      <c r="Z16" s="402"/>
      <c r="AA16" s="392"/>
    </row>
    <row r="17" spans="1:27" s="35" customFormat="1" ht="12" customHeight="1" x14ac:dyDescent="0.25">
      <c r="A17" s="675"/>
      <c r="B17" s="29"/>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401" t="s">
        <v>249</v>
      </c>
      <c r="X17" s="403" t="s">
        <v>332</v>
      </c>
      <c r="Y17" s="392"/>
      <c r="Z17" s="402"/>
      <c r="AA17" s="392"/>
    </row>
    <row r="18" spans="1:27" s="35" customFormat="1" ht="12" customHeight="1" x14ac:dyDescent="0.25">
      <c r="A18" s="675"/>
      <c r="B18" s="29"/>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401" t="s">
        <v>249</v>
      </c>
      <c r="X18" s="403" t="s">
        <v>331</v>
      </c>
      <c r="Y18" s="392"/>
      <c r="Z18" s="402"/>
      <c r="AA18" s="392"/>
    </row>
    <row r="19" spans="1:27" s="35" customFormat="1" ht="12" customHeight="1" x14ac:dyDescent="0.25">
      <c r="A19" s="675"/>
      <c r="B19" s="29"/>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401" t="s">
        <v>249</v>
      </c>
      <c r="X19" s="403" t="s">
        <v>126</v>
      </c>
      <c r="Y19" s="392"/>
      <c r="Z19" s="402"/>
      <c r="AA19" s="392"/>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401"/>
      <c r="Y20" s="391"/>
      <c r="Z20" s="402"/>
      <c r="AA20" s="392"/>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401"/>
      <c r="Y21" s="391"/>
      <c r="Z21" s="402"/>
      <c r="AA21" s="392"/>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401"/>
      <c r="X22" s="387"/>
      <c r="Y22" s="391"/>
      <c r="Z22" s="402"/>
      <c r="AA22" s="392"/>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401"/>
      <c r="X23" s="387"/>
      <c r="Y23" s="391"/>
      <c r="Z23" s="402"/>
      <c r="AA23" s="392"/>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401"/>
      <c r="X24" s="387"/>
      <c r="Y24" s="391"/>
      <c r="Z24" s="402"/>
      <c r="AA24" s="392"/>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401"/>
      <c r="X25" s="387"/>
      <c r="Y25" s="391"/>
      <c r="Z25" s="402"/>
      <c r="AA25" s="392"/>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401"/>
      <c r="X26" s="387"/>
      <c r="Y26" s="391"/>
      <c r="Z26" s="402"/>
      <c r="AA26" s="392"/>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401"/>
      <c r="X27" s="387"/>
      <c r="Y27" s="391"/>
      <c r="Z27" s="402"/>
      <c r="AA27" s="392"/>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401"/>
      <c r="X28" s="387"/>
      <c r="Y28" s="391"/>
      <c r="Z28" s="402"/>
      <c r="AA28" s="392"/>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404"/>
      <c r="X29" s="387"/>
      <c r="Y29" s="391"/>
      <c r="Z29" s="402"/>
      <c r="AA29" s="392"/>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404"/>
      <c r="X30" s="393"/>
      <c r="Y30" s="391"/>
      <c r="Z30" s="402"/>
      <c r="AA30" s="392"/>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404"/>
      <c r="X31" s="405"/>
      <c r="Y31" s="391"/>
      <c r="Z31" s="402"/>
      <c r="AA31" s="392"/>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404"/>
      <c r="X32" s="405"/>
      <c r="Y32" s="391"/>
      <c r="Z32" s="402"/>
      <c r="AA32" s="392"/>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404"/>
      <c r="X33" s="405"/>
      <c r="Y33" s="391"/>
      <c r="Z33" s="402"/>
      <c r="AA33" s="392"/>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404"/>
      <c r="X34" s="405"/>
      <c r="Y34" s="391"/>
      <c r="Z34" s="402"/>
      <c r="AA34" s="392"/>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404"/>
      <c r="X35" s="405"/>
      <c r="Y35" s="391"/>
      <c r="Z35" s="402"/>
      <c r="AA35" s="392"/>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404"/>
      <c r="X36" s="405"/>
      <c r="Y36" s="391"/>
      <c r="Z36" s="402"/>
      <c r="AA36" s="392"/>
    </row>
    <row r="37" spans="1:27" s="111" customFormat="1" ht="18.75" customHeight="1" thickBot="1" x14ac:dyDescent="0.3">
      <c r="A37" s="36"/>
      <c r="B37" s="253" t="s">
        <v>299</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406"/>
      <c r="X37" s="407"/>
      <c r="Y37" s="396"/>
      <c r="Z37" s="408"/>
      <c r="AA37" s="410"/>
    </row>
    <row r="38" spans="1:27" s="35" customFormat="1" ht="35.1" customHeight="1" thickTop="1" thickBot="1" x14ac:dyDescent="0.25">
      <c r="A38" s="36"/>
      <c r="B38" s="67" t="s">
        <v>323</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397"/>
      <c r="X38" s="398"/>
      <c r="Y38" s="398"/>
      <c r="Z38" s="409"/>
      <c r="AA38" s="392"/>
    </row>
    <row r="39" spans="1:27" s="27" customFormat="1" ht="12.75" x14ac:dyDescent="0.2">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275"/>
      <c r="X39" s="275"/>
      <c r="Y39" s="275"/>
      <c r="Z39" s="275"/>
    </row>
    <row r="40" spans="1:27" s="35" customFormat="1" ht="12.95" customHeight="1" x14ac:dyDescent="0.2">
      <c r="A40" s="674" t="s">
        <v>28</v>
      </c>
      <c r="B40" s="63" t="s">
        <v>314</v>
      </c>
      <c r="C40" s="28">
        <v>1850</v>
      </c>
      <c r="D40" s="296">
        <v>0</v>
      </c>
      <c r="E40" s="231">
        <f>C40-D40</f>
        <v>1850</v>
      </c>
      <c r="F40" s="37">
        <v>0.05</v>
      </c>
      <c r="G40" s="40">
        <f>ROUND(D40*F40,2)</f>
        <v>0</v>
      </c>
      <c r="H40" s="37">
        <v>0.03</v>
      </c>
      <c r="I40" s="39">
        <f>ROUND(D40*H40,2)</f>
        <v>0</v>
      </c>
      <c r="J40" s="37">
        <v>0.04</v>
      </c>
      <c r="K40" s="38">
        <f>ROUND(D40*J40,2)</f>
        <v>0</v>
      </c>
      <c r="L40" s="240">
        <v>2.5000000000000001E-2</v>
      </c>
      <c r="M40" s="39">
        <f>ROUND(D40*L40,2)</f>
        <v>0</v>
      </c>
      <c r="N40" s="241">
        <v>1.7999999999999999E-2</v>
      </c>
      <c r="O40" s="39">
        <f>D40*N40</f>
        <v>0</v>
      </c>
      <c r="P40" s="241">
        <v>1.7999999999999999E-2</v>
      </c>
      <c r="Q40" s="121">
        <f>ROUND(D40*P40,2)</f>
        <v>0</v>
      </c>
      <c r="R40" s="242">
        <f>F40+L40+H40+J40+P40</f>
        <v>0.16300000000000001</v>
      </c>
      <c r="S40" s="148">
        <f>K40+I40+M40+G40+Q40+O40</f>
        <v>0</v>
      </c>
      <c r="T40" s="34"/>
    </row>
    <row r="41" spans="1:27" s="35" customFormat="1" ht="12.95" customHeight="1" x14ac:dyDescent="0.2">
      <c r="A41" s="675"/>
      <c r="B41" s="63" t="s">
        <v>315</v>
      </c>
      <c r="C41" s="28">
        <v>1200</v>
      </c>
      <c r="D41" s="296">
        <v>0</v>
      </c>
      <c r="E41" s="231">
        <f>C41-D41</f>
        <v>1200</v>
      </c>
      <c r="F41" s="37">
        <v>0.05</v>
      </c>
      <c r="G41" s="40">
        <f>ROUND(D41*F41,2)</f>
        <v>0</v>
      </c>
      <c r="H41" s="37">
        <v>0.03</v>
      </c>
      <c r="I41" s="39">
        <f>ROUND(D41*H41,2)</f>
        <v>0</v>
      </c>
      <c r="J41" s="37">
        <v>0.04</v>
      </c>
      <c r="K41" s="38">
        <f>ROUND(D41*J41,2)</f>
        <v>0</v>
      </c>
      <c r="L41" s="240">
        <v>2.5000000000000001E-2</v>
      </c>
      <c r="M41" s="39">
        <f>ROUND(D41*L41,2)</f>
        <v>0</v>
      </c>
      <c r="N41" s="241">
        <v>1.7999999999999999E-2</v>
      </c>
      <c r="O41" s="39">
        <f>D41*N41</f>
        <v>0</v>
      </c>
      <c r="P41" s="241">
        <v>1.7999999999999999E-2</v>
      </c>
      <c r="Q41" s="121">
        <f>ROUND(D41*P41,2)</f>
        <v>0</v>
      </c>
      <c r="R41" s="242">
        <f>F41+L41+H41+J41+P41</f>
        <v>0.16300000000000001</v>
      </c>
      <c r="S41" s="148">
        <f>K41+I41+M41+G41+Q41+O41</f>
        <v>0</v>
      </c>
      <c r="T41" s="34"/>
    </row>
    <row r="42" spans="1:27" s="35" customFormat="1" ht="12" customHeight="1" x14ac:dyDescent="0.2">
      <c r="A42" s="675"/>
      <c r="B42" s="29"/>
      <c r="C42" s="291"/>
      <c r="D42" s="291"/>
      <c r="E42" s="344">
        <f t="shared" ref="E42:E65"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c r="W42" s="294"/>
      <c r="X42" s="294"/>
    </row>
    <row r="43" spans="1:27" s="35" customFormat="1" ht="12" customHeight="1" x14ac:dyDescent="0.25">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c r="W43" s="295"/>
      <c r="X43" s="294"/>
    </row>
    <row r="44" spans="1:27" s="35" customFormat="1" ht="12" customHeight="1" x14ac:dyDescent="0.25">
      <c r="A44" s="675"/>
      <c r="B44" s="29"/>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W44" s="295"/>
      <c r="X44" s="294"/>
    </row>
    <row r="45" spans="1:27" s="35" customFormat="1" ht="12" customHeight="1" x14ac:dyDescent="0.25">
      <c r="A45" s="675"/>
      <c r="B45" s="29"/>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W45" s="294"/>
      <c r="X45" s="295"/>
    </row>
    <row r="46" spans="1:27" s="35" customFormat="1" ht="12" customHeight="1" x14ac:dyDescent="0.25">
      <c r="A46" s="675"/>
      <c r="B46" s="29"/>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W46" s="294"/>
      <c r="X46" s="295"/>
    </row>
    <row r="47" spans="1:27" s="35" customFormat="1" ht="12" customHeight="1" x14ac:dyDescent="0.25">
      <c r="A47" s="675"/>
      <c r="B47" s="29"/>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X47" s="295"/>
    </row>
    <row r="48" spans="1:27" s="35" customFormat="1" ht="12" customHeight="1" x14ac:dyDescent="0.25">
      <c r="A48" s="675"/>
      <c r="B48" s="29"/>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X48" s="295"/>
    </row>
    <row r="49" spans="1:24" s="35" customFormat="1" ht="12" customHeight="1" x14ac:dyDescent="0.25">
      <c r="A49" s="675"/>
      <c r="B49" s="29"/>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X49" s="295"/>
    </row>
    <row r="50" spans="1:24" s="35" customFormat="1" ht="12" customHeight="1" x14ac:dyDescent="0.25">
      <c r="A50" s="675"/>
      <c r="B50" s="29"/>
      <c r="C50" s="291"/>
      <c r="D50" s="291"/>
      <c r="E50" s="345">
        <f t="shared" si="10"/>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0"/>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s="295"/>
    </row>
    <row r="52" spans="1:24" s="35" customFormat="1" ht="12" customHeight="1" x14ac:dyDescent="0.25">
      <c r="A52" s="675"/>
      <c r="B52" s="29"/>
      <c r="C52" s="291"/>
      <c r="D52" s="291"/>
      <c r="E52" s="345">
        <f t="shared" si="10"/>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0"/>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
      <c r="A54" s="675"/>
      <c r="B54" s="29"/>
      <c r="C54" s="291"/>
      <c r="D54" s="291"/>
      <c r="E54" s="345">
        <f t="shared" si="10"/>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4"/>
    </row>
    <row r="55" spans="1:24" s="35" customFormat="1" ht="12" customHeight="1" x14ac:dyDescent="0.2">
      <c r="A55" s="675"/>
      <c r="B55" s="29"/>
      <c r="C55" s="291"/>
      <c r="D55" s="291"/>
      <c r="E55" s="345">
        <f t="shared" si="10"/>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s="294"/>
    </row>
    <row r="56" spans="1:24" s="35" customFormat="1" ht="12" customHeight="1" x14ac:dyDescent="0.25">
      <c r="A56" s="675"/>
      <c r="B56" s="29"/>
      <c r="C56" s="291"/>
      <c r="D56" s="291"/>
      <c r="E56" s="345">
        <f t="shared" si="10"/>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0"/>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0"/>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5">
      <c r="A59" s="675"/>
      <c r="B59" s="29"/>
      <c r="C59" s="291"/>
      <c r="D59" s="291"/>
      <c r="E59" s="345">
        <f t="shared" si="10"/>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5"/>
    </row>
    <row r="60" spans="1:24" s="35" customFormat="1" ht="12" customHeight="1" x14ac:dyDescent="0.2">
      <c r="A60" s="675"/>
      <c r="B60" s="29"/>
      <c r="C60" s="291"/>
      <c r="D60" s="291"/>
      <c r="E60" s="345">
        <f t="shared" si="10"/>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4"/>
    </row>
    <row r="61" spans="1:24" s="35" customFormat="1" ht="12" customHeight="1" x14ac:dyDescent="0.2">
      <c r="A61" s="675"/>
      <c r="B61" s="29"/>
      <c r="C61" s="291"/>
      <c r="D61" s="291"/>
      <c r="E61" s="345">
        <f t="shared" si="10"/>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4"/>
    </row>
    <row r="62" spans="1:24" s="35" customFormat="1" ht="12" customHeight="1" x14ac:dyDescent="0.2">
      <c r="A62" s="675"/>
      <c r="B62" s="29"/>
      <c r="C62" s="291"/>
      <c r="D62" s="291"/>
      <c r="E62" s="345">
        <f t="shared" si="10"/>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
      <c r="A63" s="675"/>
      <c r="B63" s="29"/>
      <c r="C63" s="291"/>
      <c r="D63" s="291"/>
      <c r="E63" s="345">
        <f t="shared" si="10"/>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4"/>
    </row>
    <row r="64" spans="1:24" s="35" customFormat="1" ht="12" customHeight="1" x14ac:dyDescent="0.2">
      <c r="A64" s="675"/>
      <c r="B64" s="29"/>
      <c r="C64" s="291"/>
      <c r="D64" s="291"/>
      <c r="E64" s="345">
        <f t="shared" si="10"/>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row>
    <row r="65" spans="1:26" s="35" customFormat="1" ht="12" customHeight="1" x14ac:dyDescent="0.2">
      <c r="A65" s="675"/>
      <c r="B65" s="29"/>
      <c r="C65" s="291"/>
      <c r="D65" s="291"/>
      <c r="E65" s="345">
        <f t="shared" si="10"/>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row>
    <row r="66" spans="1:26"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row>
    <row r="67" spans="1:26" s="111" customFormat="1" ht="18.75" customHeight="1" thickBot="1" x14ac:dyDescent="0.25">
      <c r="A67" s="36"/>
      <c r="B67" s="253" t="s">
        <v>324</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6"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26" s="111" customFormat="1" ht="18.75" customHeight="1" thickTop="1" thickBot="1" x14ac:dyDescent="0.25">
      <c r="A69" s="36"/>
      <c r="B69" s="235" t="s">
        <v>325</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6"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sheetData>
  <sheetProtection sheet="1" formatRows="0" insertRows="0" deleteRows="0" selectLockedCells="1"/>
  <protectedRanges>
    <protectedRange sqref="X11 B42:E66 X15:X16 X22:X29 B12:E36" name="Positions"/>
    <protectedRange sqref="J12:J36 L12:L36 P12:P36 F12:F36 H12:H36 F42:F66 H42:H66 J42:J66 L42:L66 P42:P66" name="TANF"/>
    <protectedRange sqref="N12:N36 N42:N66" name="ARP_1"/>
  </protectedRanges>
  <mergeCells count="21">
    <mergeCell ref="A1:S1"/>
    <mergeCell ref="A2:S2"/>
    <mergeCell ref="I4:J4"/>
    <mergeCell ref="T4:V4"/>
    <mergeCell ref="B6:S6"/>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s>
  <hyperlinks>
    <hyperlink ref="T4" location="'Agency Budget Summary'!A1" display="Click here to return to Agency Budget Summary Page" xr:uid="{00000000-0004-0000-1400-000000000000}"/>
    <hyperlink ref="T4:V4" location="'DCF-ODV Budget Summary'!A1" display="Click here to return to DCF-ODV Budget Summary Page" xr:uid="{00000000-0004-0000-1400-000001000000}"/>
    <hyperlink ref="O4" location="'DCF-ODV Budget Summary'!A1" display="Click here to return to DCF-ODV Budget Summary Page" xr:uid="{00000000-0004-0000-1400-000002000000}"/>
  </hyperlinks>
  <pageMargins left="0.2" right="0.2" top="0.25" bottom="0.25" header="0.3" footer="0.3"/>
  <pageSetup scale="29" orientation="landscape" r:id="rId1"/>
  <colBreaks count="1" manualBreakCount="1">
    <brk id="1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CC"/>
    <pageSetUpPr fitToPage="1"/>
  </sheetPr>
  <dimension ref="A1:T252"/>
  <sheetViews>
    <sheetView zoomScale="80" zoomScaleNormal="80" workbookViewId="0">
      <selection activeCell="B59" sqref="B58:B59"/>
    </sheetView>
  </sheetViews>
  <sheetFormatPr defaultColWidth="9.140625" defaultRowHeight="14.25" x14ac:dyDescent="0.2"/>
  <cols>
    <col min="1" max="19" width="9.140625" style="8"/>
    <col min="20" max="20" width="12" style="8" customWidth="1"/>
    <col min="21" max="16384" width="9.140625" style="8"/>
  </cols>
  <sheetData>
    <row r="1" spans="1:20" ht="30" x14ac:dyDescent="0.4">
      <c r="A1" s="742" t="s">
        <v>0</v>
      </c>
      <c r="B1" s="742"/>
      <c r="C1" s="742"/>
      <c r="D1" s="742"/>
      <c r="E1" s="742"/>
      <c r="F1" s="742"/>
      <c r="G1" s="742"/>
      <c r="H1" s="742"/>
      <c r="I1" s="742"/>
      <c r="J1" s="742"/>
      <c r="K1" s="742"/>
      <c r="L1" s="742"/>
      <c r="M1" s="742"/>
      <c r="N1" s="742"/>
      <c r="O1" s="742"/>
      <c r="P1" s="742"/>
      <c r="Q1" s="742"/>
    </row>
    <row r="2" spans="1:20" ht="33.75" customHeight="1" x14ac:dyDescent="0.25">
      <c r="A2" s="630" t="s">
        <v>320</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5" spans="1:20" x14ac:dyDescent="0.2">
      <c r="A5" s="86"/>
      <c r="B5" s="86"/>
      <c r="C5" s="86"/>
      <c r="D5" s="86"/>
      <c r="E5" s="86"/>
      <c r="F5" s="86"/>
      <c r="G5" s="86"/>
      <c r="H5" s="86"/>
      <c r="I5" s="86"/>
      <c r="J5" s="86"/>
      <c r="K5" s="86"/>
      <c r="L5" s="86"/>
      <c r="M5" s="86"/>
      <c r="N5" s="86"/>
      <c r="O5" s="86"/>
      <c r="P5" s="86"/>
      <c r="Q5" s="86"/>
    </row>
    <row r="6" spans="1:20" s="92" customFormat="1" ht="60.75" customHeight="1" x14ac:dyDescent="0.2">
      <c r="A6" s="737" t="s">
        <v>343</v>
      </c>
      <c r="B6" s="737"/>
      <c r="C6" s="737"/>
      <c r="D6" s="737"/>
      <c r="E6" s="737"/>
      <c r="F6" s="737"/>
      <c r="G6" s="737"/>
      <c r="H6" s="737"/>
      <c r="I6" s="737"/>
      <c r="J6" s="737"/>
      <c r="K6" s="737"/>
      <c r="L6" s="737"/>
      <c r="M6" s="737"/>
      <c r="N6" s="737"/>
      <c r="O6" s="737"/>
      <c r="P6" s="737"/>
      <c r="Q6" s="737"/>
    </row>
    <row r="7" spans="1:20" s="92" customFormat="1" x14ac:dyDescent="0.2">
      <c r="A7" s="91"/>
      <c r="B7" s="91"/>
      <c r="C7" s="91"/>
      <c r="D7" s="91"/>
      <c r="E7" s="91"/>
      <c r="F7" s="91"/>
      <c r="G7" s="91"/>
      <c r="H7" s="91"/>
      <c r="I7" s="91"/>
      <c r="J7" s="91"/>
      <c r="K7" s="91"/>
      <c r="L7" s="91"/>
      <c r="M7" s="91"/>
      <c r="N7" s="91"/>
      <c r="O7" s="91"/>
      <c r="P7" s="91"/>
      <c r="Q7" s="91"/>
    </row>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row r="201" s="92" customFormat="1" x14ac:dyDescent="0.2"/>
    <row r="202" s="92" customFormat="1" x14ac:dyDescent="0.2"/>
    <row r="203" s="92" customFormat="1" x14ac:dyDescent="0.2"/>
    <row r="204" s="92" customFormat="1" x14ac:dyDescent="0.2"/>
    <row r="205" s="92" customFormat="1" x14ac:dyDescent="0.2"/>
    <row r="206" s="92" customFormat="1" x14ac:dyDescent="0.2"/>
    <row r="207" s="92" customFormat="1" x14ac:dyDescent="0.2"/>
    <row r="208" s="92" customFormat="1" x14ac:dyDescent="0.2"/>
    <row r="209" s="92" customFormat="1" x14ac:dyDescent="0.2"/>
    <row r="210" s="92" customFormat="1" x14ac:dyDescent="0.2"/>
    <row r="211" s="92" customFormat="1" x14ac:dyDescent="0.2"/>
    <row r="212" s="92" customFormat="1" x14ac:dyDescent="0.2"/>
    <row r="213" s="92" customFormat="1" x14ac:dyDescent="0.2"/>
    <row r="214" s="92" customFormat="1" x14ac:dyDescent="0.2"/>
    <row r="215" s="92" customFormat="1" x14ac:dyDescent="0.2"/>
    <row r="216" s="92" customFormat="1" x14ac:dyDescent="0.2"/>
    <row r="217" s="92" customFormat="1" x14ac:dyDescent="0.2"/>
    <row r="218" s="92" customFormat="1" x14ac:dyDescent="0.2"/>
    <row r="219" s="92" customFormat="1" x14ac:dyDescent="0.2"/>
    <row r="220" s="92" customFormat="1" x14ac:dyDescent="0.2"/>
    <row r="221" s="92" customFormat="1" x14ac:dyDescent="0.2"/>
    <row r="222" s="92" customFormat="1" x14ac:dyDescent="0.2"/>
    <row r="223" s="92" customFormat="1" x14ac:dyDescent="0.2"/>
    <row r="224" s="92" customFormat="1" x14ac:dyDescent="0.2"/>
    <row r="225" s="92" customFormat="1" x14ac:dyDescent="0.2"/>
    <row r="226" s="92" customFormat="1" x14ac:dyDescent="0.2"/>
    <row r="227" s="92" customFormat="1" x14ac:dyDescent="0.2"/>
    <row r="228" s="92" customFormat="1" x14ac:dyDescent="0.2"/>
    <row r="229" s="92" customFormat="1" x14ac:dyDescent="0.2"/>
    <row r="230" s="92" customFormat="1" x14ac:dyDescent="0.2"/>
    <row r="231" s="92" customFormat="1" x14ac:dyDescent="0.2"/>
    <row r="232" s="92" customFormat="1" x14ac:dyDescent="0.2"/>
    <row r="233" s="92" customFormat="1" x14ac:dyDescent="0.2"/>
    <row r="234" s="92" customFormat="1" x14ac:dyDescent="0.2"/>
    <row r="235" s="92" customFormat="1" x14ac:dyDescent="0.2"/>
    <row r="236" s="92" customFormat="1" x14ac:dyDescent="0.2"/>
    <row r="237" s="92" customFormat="1" x14ac:dyDescent="0.2"/>
    <row r="238" s="92" customFormat="1" x14ac:dyDescent="0.2"/>
    <row r="239" s="92" customFormat="1" x14ac:dyDescent="0.2"/>
    <row r="240" s="92" customFormat="1" x14ac:dyDescent="0.2"/>
    <row r="241" s="92" customFormat="1" x14ac:dyDescent="0.2"/>
    <row r="242" s="92" customFormat="1" x14ac:dyDescent="0.2"/>
    <row r="243" s="92" customFormat="1" x14ac:dyDescent="0.2"/>
    <row r="244" s="92" customFormat="1" x14ac:dyDescent="0.2"/>
    <row r="245" s="92" customFormat="1" x14ac:dyDescent="0.2"/>
    <row r="246" s="92" customFormat="1" x14ac:dyDescent="0.2"/>
    <row r="247" s="92" customFormat="1" x14ac:dyDescent="0.2"/>
    <row r="248" s="92" customFormat="1" x14ac:dyDescent="0.2"/>
    <row r="249" s="92" customFormat="1" x14ac:dyDescent="0.2"/>
    <row r="250" s="92" customFormat="1" x14ac:dyDescent="0.2"/>
    <row r="251" s="92" customFormat="1" x14ac:dyDescent="0.2"/>
    <row r="252" s="92" customFormat="1" x14ac:dyDescent="0.2"/>
  </sheetData>
  <sheetProtection selectLockedCells="1"/>
  <mergeCells count="5">
    <mergeCell ref="A1:Q1"/>
    <mergeCell ref="A2:Q2"/>
    <mergeCell ref="D4:G4"/>
    <mergeCell ref="R2:T2"/>
    <mergeCell ref="A6:Q6"/>
  </mergeCells>
  <hyperlinks>
    <hyperlink ref="R2" location="'Agency Budget Summary'!A1" display="Click here to return to Agency Budget Summary Page" xr:uid="{00000000-0004-0000-1500-000000000000}"/>
    <hyperlink ref="R2:T2" location="'DCF-ODV Budget Summary'!A1" display="Click here to return to DCF-ODV Budget Summary Page" xr:uid="{00000000-0004-0000-1500-000001000000}"/>
  </hyperlinks>
  <pageMargins left="0.2" right="0.2" top="0.5" bottom="0.5" header="0.3" footer="0.3"/>
  <pageSetup scale="72" orientation="landscape" r:id="rId1"/>
  <colBreaks count="1" manualBreakCount="1">
    <brk id="1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66FF"/>
    <pageSetUpPr fitToPage="1"/>
  </sheetPr>
  <dimension ref="A1:AM74"/>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B15" sqref="B15"/>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23.140625" style="8" customWidth="1"/>
    <col min="27" max="16384" width="9.140625" style="8"/>
  </cols>
  <sheetData>
    <row r="1" spans="1:39" customFormat="1" ht="18" customHeight="1" x14ac:dyDescent="0.35">
      <c r="A1" s="743" t="s">
        <v>0</v>
      </c>
      <c r="B1" s="743"/>
      <c r="C1" s="743"/>
      <c r="D1" s="743"/>
      <c r="E1" s="743"/>
      <c r="F1" s="743"/>
      <c r="G1" s="743"/>
      <c r="H1" s="743"/>
      <c r="I1" s="743"/>
      <c r="J1" s="743"/>
      <c r="K1" s="743"/>
      <c r="L1" s="743"/>
      <c r="M1" s="743"/>
      <c r="N1" s="743"/>
      <c r="O1" s="743"/>
      <c r="P1" s="743"/>
      <c r="Q1" s="743"/>
      <c r="R1" s="743"/>
      <c r="S1" s="743"/>
      <c r="V1" s="53"/>
      <c r="W1" s="58"/>
    </row>
    <row r="2" spans="1:39" customFormat="1" ht="18" customHeight="1" x14ac:dyDescent="0.3">
      <c r="A2" s="646" t="s">
        <v>382</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336</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57" customHeight="1" x14ac:dyDescent="0.2">
      <c r="A8" s="36"/>
      <c r="B8" s="67" t="s">
        <v>337</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2.95" customHeight="1" x14ac:dyDescent="0.25">
      <c r="A10" s="674" t="s">
        <v>28</v>
      </c>
      <c r="B10" s="63" t="s">
        <v>132</v>
      </c>
      <c r="C10" s="28">
        <v>2900</v>
      </c>
      <c r="D10" s="296">
        <v>0</v>
      </c>
      <c r="E10" s="231">
        <f>C10-D10</f>
        <v>2900</v>
      </c>
      <c r="F10" s="37">
        <v>0.05</v>
      </c>
      <c r="G10" s="605">
        <f>ROUND(E10*F10,2)</f>
        <v>145</v>
      </c>
      <c r="H10" s="37">
        <v>0.05</v>
      </c>
      <c r="I10" s="38">
        <f>ROUND(E10*H10,2)</f>
        <v>145</v>
      </c>
      <c r="J10" s="37">
        <v>0.05</v>
      </c>
      <c r="K10" s="38">
        <f>ROUND(E10*J10,2)</f>
        <v>145</v>
      </c>
      <c r="L10" s="37">
        <v>0</v>
      </c>
      <c r="M10" s="38">
        <f>ROUND(E10*L10,2)</f>
        <v>0</v>
      </c>
      <c r="N10" s="606">
        <v>0.05</v>
      </c>
      <c r="O10" s="38">
        <f>E10*N10</f>
        <v>145</v>
      </c>
      <c r="P10" s="606">
        <v>0.05</v>
      </c>
      <c r="Q10" s="38">
        <f>ROUND(E10*P10,2)</f>
        <v>145</v>
      </c>
      <c r="R10" s="607">
        <f>F10+L10+H10+J10+P10</f>
        <v>0.2</v>
      </c>
      <c r="S10" s="608">
        <f>K10+I10+M10+G10+Q10+O10</f>
        <v>725</v>
      </c>
      <c r="T10" s="34"/>
      <c r="V10" s="167"/>
      <c r="W10" s="442" t="s">
        <v>516</v>
      </c>
      <c r="X10" s="399"/>
      <c r="Y10" s="390"/>
      <c r="Z10" s="400"/>
      <c r="AA10" s="273"/>
    </row>
    <row r="11" spans="1:39" s="35" customFormat="1" ht="12.95" customHeight="1" x14ac:dyDescent="0.25">
      <c r="A11" s="675"/>
      <c r="B11" s="63" t="s">
        <v>133</v>
      </c>
      <c r="C11" s="28">
        <v>260</v>
      </c>
      <c r="D11" s="296">
        <v>0</v>
      </c>
      <c r="E11" s="231">
        <f>C11-D11</f>
        <v>260</v>
      </c>
      <c r="F11" s="37">
        <v>0.5</v>
      </c>
      <c r="G11" s="605">
        <f>ROUND(E11*F11,2)</f>
        <v>130</v>
      </c>
      <c r="H11" s="37">
        <v>0</v>
      </c>
      <c r="I11" s="38">
        <f>ROUND(E11*H11,2)</f>
        <v>0</v>
      </c>
      <c r="J11" s="37">
        <v>0.3</v>
      </c>
      <c r="K11" s="38">
        <f>ROUND(E11*J11,2)</f>
        <v>78</v>
      </c>
      <c r="L11" s="37">
        <v>0</v>
      </c>
      <c r="M11" s="38">
        <f>ROUND(E11*L11,2)</f>
        <v>0</v>
      </c>
      <c r="N11" s="606">
        <v>0</v>
      </c>
      <c r="O11" s="38">
        <f>E11*N11</f>
        <v>0</v>
      </c>
      <c r="P11" s="606">
        <v>0</v>
      </c>
      <c r="Q11" s="38">
        <f t="shared" ref="Q11:Q36" si="0">ROUND(E11*P11,2)</f>
        <v>0</v>
      </c>
      <c r="R11" s="607">
        <f>F11+L11+H11+J11+P11</f>
        <v>0.8</v>
      </c>
      <c r="S11" s="608">
        <f>K11+I11+M11+G11+Q11+O11</f>
        <v>208</v>
      </c>
      <c r="T11" s="34"/>
      <c r="V11" s="167"/>
      <c r="W11" s="401" t="s">
        <v>249</v>
      </c>
      <c r="X11" s="626" t="s">
        <v>342</v>
      </c>
      <c r="Y11" s="391"/>
      <c r="Z11" s="402"/>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401" t="s">
        <v>249</v>
      </c>
      <c r="X12" s="626" t="s">
        <v>482</v>
      </c>
      <c r="Y12" s="391"/>
      <c r="Z12" s="402"/>
      <c r="AA12" s="273"/>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401" t="s">
        <v>249</v>
      </c>
      <c r="X13" s="627" t="s">
        <v>483</v>
      </c>
      <c r="Y13" s="392"/>
      <c r="Z13" s="402"/>
      <c r="AA13" s="273"/>
    </row>
    <row r="14" spans="1:39" s="35" customFormat="1" ht="12" customHeight="1" x14ac:dyDescent="0.25">
      <c r="A14" s="675"/>
      <c r="B14" s="29"/>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401" t="s">
        <v>249</v>
      </c>
      <c r="X14" s="627" t="s">
        <v>484</v>
      </c>
      <c r="Y14" s="392"/>
      <c r="Z14" s="402"/>
      <c r="AA14" s="273"/>
    </row>
    <row r="15" spans="1:39" s="35" customFormat="1" ht="12" customHeight="1" x14ac:dyDescent="0.25">
      <c r="A15" s="675"/>
      <c r="B15" s="29"/>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401" t="s">
        <v>249</v>
      </c>
      <c r="X15" s="627" t="s">
        <v>345</v>
      </c>
      <c r="Y15" s="392"/>
      <c r="Z15" s="402"/>
      <c r="AA15" s="273"/>
    </row>
    <row r="16" spans="1:39" s="35" customFormat="1" ht="12" customHeight="1" x14ac:dyDescent="0.25">
      <c r="A16" s="675"/>
      <c r="B16" s="29"/>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401" t="s">
        <v>249</v>
      </c>
      <c r="X16" s="626" t="s">
        <v>455</v>
      </c>
      <c r="Y16" s="392"/>
      <c r="Z16" s="402"/>
      <c r="AA16" s="273"/>
    </row>
    <row r="17" spans="1:27" s="35" customFormat="1" ht="12" customHeight="1" x14ac:dyDescent="0.25">
      <c r="A17" s="675"/>
      <c r="B17" s="29"/>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401" t="s">
        <v>249</v>
      </c>
      <c r="X17" s="626" t="s">
        <v>346</v>
      </c>
      <c r="Y17" s="392"/>
      <c r="Z17" s="402"/>
      <c r="AA17" s="273"/>
    </row>
    <row r="18" spans="1:27" s="35" customFormat="1" ht="12" customHeight="1" x14ac:dyDescent="0.25">
      <c r="A18" s="675"/>
      <c r="B18" s="29"/>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401" t="s">
        <v>249</v>
      </c>
      <c r="X18" s="627" t="s">
        <v>503</v>
      </c>
      <c r="Y18" s="392"/>
      <c r="Z18" s="402"/>
      <c r="AA18" s="273"/>
    </row>
    <row r="19" spans="1:27" s="35" customFormat="1" ht="12" customHeight="1" x14ac:dyDescent="0.25">
      <c r="A19" s="675"/>
      <c r="B19" s="29"/>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401" t="s">
        <v>249</v>
      </c>
      <c r="X19" s="627" t="s">
        <v>347</v>
      </c>
      <c r="Y19" s="392"/>
      <c r="Z19" s="402"/>
      <c r="AA19" s="273"/>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401" t="s">
        <v>249</v>
      </c>
      <c r="X20" s="627" t="s">
        <v>456</v>
      </c>
      <c r="Y20" s="391"/>
      <c r="Z20" s="402"/>
      <c r="AA20" s="273"/>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401" t="s">
        <v>249</v>
      </c>
      <c r="X21" s="626" t="s">
        <v>348</v>
      </c>
      <c r="Y21" s="391"/>
      <c r="Z21" s="402"/>
      <c r="AA21" s="273"/>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401" t="s">
        <v>249</v>
      </c>
      <c r="X22" s="387" t="s">
        <v>479</v>
      </c>
      <c r="Y22" s="391"/>
      <c r="Z22" s="402"/>
      <c r="AA22" s="273"/>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401" t="s">
        <v>249</v>
      </c>
      <c r="X23" s="70" t="s">
        <v>128</v>
      </c>
      <c r="Y23" s="391"/>
      <c r="Z23" s="402"/>
      <c r="AA23" s="273"/>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401" t="s">
        <v>249</v>
      </c>
      <c r="X24" s="387" t="s">
        <v>466</v>
      </c>
      <c r="Y24" s="391"/>
      <c r="Z24" s="402"/>
      <c r="AA24" s="273"/>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401" t="s">
        <v>249</v>
      </c>
      <c r="X25" s="405" t="s">
        <v>504</v>
      </c>
      <c r="Y25" s="391"/>
      <c r="Z25" s="402"/>
      <c r="AA25" s="273"/>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401" t="s">
        <v>249</v>
      </c>
      <c r="X26" s="405" t="s">
        <v>505</v>
      </c>
      <c r="Y26" s="391"/>
      <c r="Z26" s="402"/>
      <c r="AA26" s="273"/>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401"/>
      <c r="Y27" s="391"/>
      <c r="Z27" s="402"/>
      <c r="AA27" s="273"/>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401"/>
      <c r="Y28" s="391"/>
      <c r="Z28" s="402"/>
      <c r="AA28" s="273"/>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428"/>
      <c r="X29" s="387"/>
      <c r="Y29" s="391"/>
      <c r="Z29" s="402"/>
      <c r="AA29" s="273"/>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404"/>
      <c r="X30" s="393"/>
      <c r="Y30" s="391"/>
      <c r="Z30" s="402"/>
      <c r="AA30" s="273"/>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404"/>
      <c r="X31" s="422"/>
      <c r="Y31" s="391"/>
      <c r="Z31" s="402"/>
      <c r="AA31" s="273"/>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443" t="s">
        <v>545</v>
      </c>
      <c r="X32" s="387"/>
      <c r="Y32" s="391"/>
      <c r="Z32" s="402"/>
      <c r="AA32" s="273"/>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404" t="s">
        <v>249</v>
      </c>
      <c r="X33" s="393" t="s">
        <v>478</v>
      </c>
      <c r="Y33" s="391"/>
      <c r="Z33" s="402"/>
      <c r="AA33" s="273"/>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404" t="s">
        <v>249</v>
      </c>
      <c r="X34" s="422" t="s">
        <v>480</v>
      </c>
      <c r="Y34" s="391"/>
      <c r="Z34" s="402"/>
      <c r="AA34" s="273"/>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404" t="s">
        <v>249</v>
      </c>
      <c r="X35" s="405" t="s">
        <v>541</v>
      </c>
      <c r="Y35" s="391"/>
      <c r="Z35" s="402"/>
      <c r="AA35" s="273"/>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404" t="s">
        <v>249</v>
      </c>
      <c r="X36" s="405" t="s">
        <v>468</v>
      </c>
      <c r="Y36" s="391"/>
      <c r="Z36" s="402"/>
      <c r="AA36" s="273"/>
    </row>
    <row r="37" spans="1:27" s="111" customFormat="1" ht="18.75" customHeight="1" thickBot="1" x14ac:dyDescent="0.3">
      <c r="A37" s="36"/>
      <c r="B37" s="253" t="s">
        <v>339</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404" t="s">
        <v>249</v>
      </c>
      <c r="X37" s="405" t="s">
        <v>481</v>
      </c>
      <c r="Y37" s="391"/>
      <c r="Z37" s="402"/>
      <c r="AA37" s="238"/>
    </row>
    <row r="38" spans="1:27" s="35" customFormat="1" ht="35.1" customHeight="1" thickTop="1" x14ac:dyDescent="0.25">
      <c r="A38" s="36"/>
      <c r="B38" s="67" t="s">
        <v>338</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404" t="s">
        <v>249</v>
      </c>
      <c r="X38" s="405" t="s">
        <v>469</v>
      </c>
      <c r="Y38" s="391"/>
      <c r="Z38" s="402"/>
      <c r="AA38" s="273"/>
    </row>
    <row r="39" spans="1:27" s="27" customFormat="1" ht="15.75" x14ac:dyDescent="0.25">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404" t="s">
        <v>249</v>
      </c>
      <c r="X39" s="405" t="s">
        <v>470</v>
      </c>
      <c r="Y39" s="391"/>
      <c r="Z39" s="402"/>
    </row>
    <row r="40" spans="1:27" s="35" customFormat="1" ht="12.95" customHeight="1" x14ac:dyDescent="0.25">
      <c r="A40" s="674" t="s">
        <v>28</v>
      </c>
      <c r="B40" s="63" t="s">
        <v>132</v>
      </c>
      <c r="C40" s="28">
        <v>2900</v>
      </c>
      <c r="D40" s="296">
        <v>0</v>
      </c>
      <c r="E40" s="231">
        <f>C40-D40</f>
        <v>2900</v>
      </c>
      <c r="F40" s="37">
        <v>0.05</v>
      </c>
      <c r="G40" s="40">
        <f>ROUND(D40*F40,2)</f>
        <v>0</v>
      </c>
      <c r="H40" s="37">
        <v>0.03</v>
      </c>
      <c r="I40" s="39">
        <f>ROUND(D40*H40,2)</f>
        <v>0</v>
      </c>
      <c r="J40" s="37">
        <v>0.04</v>
      </c>
      <c r="K40" s="38">
        <f>ROUND(D40*J40,2)</f>
        <v>0</v>
      </c>
      <c r="L40" s="240">
        <v>2.5000000000000001E-2</v>
      </c>
      <c r="M40" s="39">
        <f>ROUND(D40*L40,2)</f>
        <v>0</v>
      </c>
      <c r="N40" s="241">
        <v>1.7999999999999999E-2</v>
      </c>
      <c r="O40" s="39">
        <f>D40*N40</f>
        <v>0</v>
      </c>
      <c r="P40" s="241">
        <v>1.7999999999999999E-2</v>
      </c>
      <c r="Q40" s="121">
        <f>ROUND(D40*P40,2)</f>
        <v>0</v>
      </c>
      <c r="R40" s="242">
        <f>F40+L40+H40+J40+P40</f>
        <v>0.16300000000000001</v>
      </c>
      <c r="S40" s="148">
        <f>K40+I40+M40+G40+Q40+O40</f>
        <v>0</v>
      </c>
      <c r="T40" s="34"/>
      <c r="W40" s="404" t="s">
        <v>249</v>
      </c>
      <c r="X40" s="405" t="s">
        <v>471</v>
      </c>
      <c r="Y40" s="416"/>
      <c r="Z40" s="417"/>
    </row>
    <row r="41" spans="1:27" s="35" customFormat="1" ht="12.95" customHeight="1" x14ac:dyDescent="0.25">
      <c r="A41" s="675"/>
      <c r="B41" s="63" t="s">
        <v>133</v>
      </c>
      <c r="C41" s="28">
        <v>260</v>
      </c>
      <c r="D41" s="296">
        <v>0</v>
      </c>
      <c r="E41" s="231">
        <f>C41-D41</f>
        <v>260</v>
      </c>
      <c r="F41" s="37">
        <v>0.05</v>
      </c>
      <c r="G41" s="40">
        <f>ROUND(D41*F41,2)</f>
        <v>0</v>
      </c>
      <c r="H41" s="37">
        <v>0.03</v>
      </c>
      <c r="I41" s="39">
        <f>ROUND(D41*H41,2)</f>
        <v>0</v>
      </c>
      <c r="J41" s="37">
        <v>0.04</v>
      </c>
      <c r="K41" s="38">
        <f>ROUND(D41*J41,2)</f>
        <v>0</v>
      </c>
      <c r="L41" s="240">
        <v>2.5000000000000001E-2</v>
      </c>
      <c r="M41" s="39">
        <f>ROUND(D41*L41,2)</f>
        <v>0</v>
      </c>
      <c r="N41" s="241">
        <v>1.7999999999999999E-2</v>
      </c>
      <c r="O41" s="39">
        <f>D41*N41</f>
        <v>0</v>
      </c>
      <c r="P41" s="241">
        <v>1.7999999999999999E-2</v>
      </c>
      <c r="Q41" s="121">
        <f>ROUND(D41*P41,2)</f>
        <v>0</v>
      </c>
      <c r="R41" s="242">
        <f>F41+L41+H41+J41+P41</f>
        <v>0.16300000000000001</v>
      </c>
      <c r="S41" s="148">
        <f>K41+I41+M41+G41+Q41+O41</f>
        <v>0</v>
      </c>
      <c r="T41" s="34"/>
      <c r="W41" s="404" t="s">
        <v>249</v>
      </c>
      <c r="X41" s="625" t="s">
        <v>506</v>
      </c>
      <c r="Y41" s="396"/>
      <c r="Z41" s="408"/>
    </row>
    <row r="42" spans="1:27" s="35" customFormat="1" ht="12" customHeight="1" x14ac:dyDescent="0.25">
      <c r="A42" s="675"/>
      <c r="B42" s="29"/>
      <c r="C42" s="291"/>
      <c r="D42" s="291"/>
      <c r="E42" s="344">
        <f t="shared" ref="E42:E65"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c r="W42" s="455" t="s">
        <v>249</v>
      </c>
      <c r="X42" s="456" t="s">
        <v>542</v>
      </c>
      <c r="Y42" s="461"/>
      <c r="Z42" s="462"/>
    </row>
    <row r="43" spans="1:27" s="35" customFormat="1" ht="12" customHeight="1" x14ac:dyDescent="0.25">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c r="W43" s="457" t="s">
        <v>249</v>
      </c>
      <c r="X43" s="405" t="s">
        <v>543</v>
      </c>
      <c r="Y43" s="463"/>
      <c r="Z43" s="464"/>
    </row>
    <row r="44" spans="1:27" s="35" customFormat="1" ht="12" customHeight="1" x14ac:dyDescent="0.25">
      <c r="A44" s="675"/>
      <c r="B44" s="29"/>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W44" s="457"/>
      <c r="X44" s="458"/>
      <c r="Y44" s="463"/>
      <c r="Z44" s="464"/>
    </row>
    <row r="45" spans="1:27" s="35" customFormat="1" ht="12" customHeight="1" x14ac:dyDescent="0.25">
      <c r="A45" s="675"/>
      <c r="B45" s="29"/>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W45" s="457"/>
      <c r="X45" s="458"/>
      <c r="Y45" s="463"/>
      <c r="Z45" s="464"/>
    </row>
    <row r="46" spans="1:27" s="35" customFormat="1" ht="12" customHeight="1" x14ac:dyDescent="0.25">
      <c r="A46" s="675"/>
      <c r="B46" s="29"/>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W46" s="457"/>
      <c r="X46" s="458"/>
      <c r="Y46" s="463"/>
      <c r="Z46" s="464"/>
    </row>
    <row r="47" spans="1:27" s="35" customFormat="1" ht="12" customHeight="1" thickBot="1" x14ac:dyDescent="0.3">
      <c r="A47" s="675"/>
      <c r="B47" s="29"/>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W47" s="459"/>
      <c r="X47" s="460"/>
      <c r="Y47" s="465"/>
      <c r="Z47" s="466"/>
    </row>
    <row r="48" spans="1:27" s="35" customFormat="1" ht="12" customHeight="1" thickTop="1" thickBot="1" x14ac:dyDescent="0.3">
      <c r="A48" s="675"/>
      <c r="B48" s="29"/>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W48" s="418"/>
      <c r="X48" s="419"/>
      <c r="Y48" s="420"/>
      <c r="Z48" s="421"/>
    </row>
    <row r="49" spans="1:24" s="35" customFormat="1" ht="12" customHeight="1" thickTop="1" x14ac:dyDescent="0.25">
      <c r="A49" s="675"/>
      <c r="B49" s="29"/>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W49" s="294"/>
      <c r="X49" s="295"/>
    </row>
    <row r="50" spans="1:24" s="35" customFormat="1" ht="12" customHeight="1" x14ac:dyDescent="0.25">
      <c r="A50" s="675"/>
      <c r="B50" s="29"/>
      <c r="C50" s="291"/>
      <c r="D50" s="291"/>
      <c r="E50" s="345">
        <f t="shared" si="10"/>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0"/>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s="295"/>
    </row>
    <row r="52" spans="1:24" s="35" customFormat="1" ht="12" customHeight="1" x14ac:dyDescent="0.25">
      <c r="A52" s="675"/>
      <c r="B52" s="29"/>
      <c r="C52" s="291"/>
      <c r="D52" s="291"/>
      <c r="E52" s="345">
        <f t="shared" si="10"/>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0"/>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5">
      <c r="A54" s="675"/>
      <c r="B54" s="29"/>
      <c r="C54" s="291"/>
      <c r="D54" s="291"/>
      <c r="E54" s="345">
        <f t="shared" si="10"/>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5"/>
    </row>
    <row r="55" spans="1:24" s="35" customFormat="1" ht="12" customHeight="1" x14ac:dyDescent="0.25">
      <c r="A55" s="675"/>
      <c r="B55" s="29"/>
      <c r="C55" s="291"/>
      <c r="D55" s="291"/>
      <c r="E55" s="345">
        <f t="shared" si="10"/>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row>
    <row r="56" spans="1:24" s="35" customFormat="1" ht="12" customHeight="1" x14ac:dyDescent="0.25">
      <c r="A56" s="675"/>
      <c r="B56" s="29"/>
      <c r="C56" s="291"/>
      <c r="D56" s="291"/>
      <c r="E56" s="345">
        <f t="shared" si="10"/>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0"/>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0"/>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
      <c r="A59" s="675"/>
      <c r="B59" s="29"/>
      <c r="C59" s="291"/>
      <c r="D59" s="291"/>
      <c r="E59" s="345">
        <f t="shared" si="10"/>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4"/>
    </row>
    <row r="60" spans="1:24" s="35" customFormat="1" ht="12" customHeight="1" x14ac:dyDescent="0.25">
      <c r="A60" s="675"/>
      <c r="B60" s="29"/>
      <c r="C60" s="291"/>
      <c r="D60" s="291"/>
      <c r="E60" s="345">
        <f t="shared" si="10"/>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5"/>
    </row>
    <row r="61" spans="1:24" s="35" customFormat="1" ht="12" customHeight="1" x14ac:dyDescent="0.25">
      <c r="A61" s="675"/>
      <c r="B61" s="29"/>
      <c r="C61" s="291"/>
      <c r="D61" s="291"/>
      <c r="E61" s="345">
        <f t="shared" si="10"/>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5"/>
    </row>
    <row r="62" spans="1:24" s="35" customFormat="1" ht="12" customHeight="1" x14ac:dyDescent="0.2">
      <c r="A62" s="675"/>
      <c r="B62" s="29"/>
      <c r="C62" s="291"/>
      <c r="D62" s="291"/>
      <c r="E62" s="345">
        <f t="shared" si="10"/>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5">
      <c r="A63" s="675"/>
      <c r="B63" s="29"/>
      <c r="C63" s="291"/>
      <c r="D63" s="291"/>
      <c r="E63" s="345">
        <f t="shared" si="10"/>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5"/>
    </row>
    <row r="64" spans="1:24" s="35" customFormat="1" ht="12" customHeight="1" x14ac:dyDescent="0.2">
      <c r="A64" s="675"/>
      <c r="B64" s="29"/>
      <c r="C64" s="291"/>
      <c r="D64" s="291"/>
      <c r="E64" s="345">
        <f t="shared" si="10"/>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c r="X64" s="294"/>
    </row>
    <row r="65" spans="1:26" s="35" customFormat="1" ht="12" customHeight="1" x14ac:dyDescent="0.2">
      <c r="A65" s="675"/>
      <c r="B65" s="29"/>
      <c r="C65" s="291"/>
      <c r="D65" s="291"/>
      <c r="E65" s="345">
        <f t="shared" si="10"/>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c r="X65" s="294"/>
    </row>
    <row r="66" spans="1:26"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c r="X66" s="294"/>
    </row>
    <row r="67" spans="1:26" s="111" customFormat="1" ht="18.75" customHeight="1" thickBot="1" x14ac:dyDescent="0.25">
      <c r="A67" s="36"/>
      <c r="B67" s="253" t="s">
        <v>340</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c r="W67" s="35"/>
      <c r="X67" s="294"/>
      <c r="Y67" s="35"/>
      <c r="Z67" s="35"/>
    </row>
    <row r="68" spans="1:26"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c r="W68" s="35"/>
      <c r="X68" s="35"/>
      <c r="Y68" s="35"/>
      <c r="Z68" s="35"/>
    </row>
    <row r="69" spans="1:26" s="111" customFormat="1" ht="18.75" customHeight="1" thickTop="1" thickBot="1" x14ac:dyDescent="0.25">
      <c r="A69" s="36"/>
      <c r="B69" s="235" t="s">
        <v>341</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c r="W69" s="35"/>
      <c r="X69" s="35"/>
      <c r="Y69" s="35"/>
      <c r="Z69" s="35"/>
    </row>
    <row r="70" spans="1:26" s="36" customFormat="1" ht="13.5" thickTop="1" x14ac:dyDescent="0.2">
      <c r="A70" s="5"/>
      <c r="E70" s="5"/>
      <c r="F70" s="5"/>
      <c r="G70" s="5"/>
      <c r="H70" s="5"/>
      <c r="I70" s="5"/>
      <c r="J70" s="5"/>
      <c r="K70" s="5"/>
      <c r="L70" s="5"/>
      <c r="M70" s="5"/>
      <c r="N70" s="5"/>
      <c r="O70" s="5"/>
      <c r="P70" s="5"/>
      <c r="Q70" s="5"/>
      <c r="R70" s="149"/>
      <c r="S70" s="149"/>
      <c r="T70" s="5"/>
      <c r="U70" s="5"/>
      <c r="V70" s="112"/>
      <c r="W70" s="35"/>
      <c r="X70" s="35"/>
      <c r="Y70" s="35"/>
      <c r="Z70" s="35"/>
    </row>
    <row r="71" spans="1:26" x14ac:dyDescent="0.25">
      <c r="W71" s="111"/>
      <c r="X71" s="111"/>
      <c r="Y71" s="111"/>
      <c r="Z71" s="111"/>
    </row>
    <row r="72" spans="1:26" x14ac:dyDescent="0.25">
      <c r="W72" s="239"/>
      <c r="X72" s="239"/>
      <c r="Y72" s="239"/>
      <c r="Z72" s="239"/>
    </row>
    <row r="73" spans="1:26" x14ac:dyDescent="0.25">
      <c r="W73" s="111"/>
      <c r="X73" s="111"/>
      <c r="Y73" s="111"/>
      <c r="Z73" s="111"/>
    </row>
    <row r="74" spans="1:26" x14ac:dyDescent="0.25">
      <c r="W74" s="113"/>
      <c r="X74" s="5"/>
      <c r="Y74" s="5"/>
      <c r="Z74" s="5"/>
    </row>
  </sheetData>
  <sheetProtection sheet="1" formatRows="0" insertRows="0" deleteRows="0" selectLockedCells="1"/>
  <protectedRanges>
    <protectedRange sqref="X11:X12 B12:E36 X16:X17 B42:E66 X24 X29 X32 X21:X22" name="Positions"/>
    <protectedRange sqref="J12:J36 L12:L36 P12:P36 F12:F36 H12:H36 F42:F66 H42:H66 J42:J66 L42:L66 P42:P66" name="TANF"/>
    <protectedRange sqref="N12:N36 N42:N66" name="ARP_1"/>
  </protectedRanges>
  <mergeCells count="21">
    <mergeCell ref="A1:S1"/>
    <mergeCell ref="A2:S2"/>
    <mergeCell ref="I4:J4"/>
    <mergeCell ref="T4:V4"/>
    <mergeCell ref="B6:S6"/>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s>
  <hyperlinks>
    <hyperlink ref="T4" location="'Agency Budget Summary'!A1" display="Click here to return to Agency Budget Summary Page" xr:uid="{00000000-0004-0000-1600-000000000000}"/>
    <hyperlink ref="T4:V4" location="'DCF-ODV Budget Summary'!A1" display="Click here to return to DCF-ODV Budget Summary Page" xr:uid="{00000000-0004-0000-1600-000001000000}"/>
    <hyperlink ref="O4" location="'DCF-ODV Budget Summary'!A1" display="Click here to return to DCF-ODV Budget Summary Page" xr:uid="{00000000-0004-0000-1600-000002000000}"/>
  </hyperlinks>
  <pageMargins left="0.2" right="0.2" top="0.25" bottom="0.25" header="0.3" footer="0.3"/>
  <pageSetup scale="58" orientation="landscape" r:id="rId1"/>
  <colBreaks count="1" manualBreakCount="1">
    <brk id="1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C66FF"/>
    <pageSetUpPr fitToPage="1"/>
  </sheetPr>
  <dimension ref="A1:T356"/>
  <sheetViews>
    <sheetView zoomScale="90" zoomScaleNormal="90" workbookViewId="0">
      <selection activeCell="B59" sqref="B58:B59"/>
    </sheetView>
  </sheetViews>
  <sheetFormatPr defaultColWidth="9.140625" defaultRowHeight="14.25" x14ac:dyDescent="0.2"/>
  <cols>
    <col min="1" max="16384" width="9.140625" style="8"/>
  </cols>
  <sheetData>
    <row r="1" spans="1:20" ht="30" x14ac:dyDescent="0.4">
      <c r="A1" s="744" t="s">
        <v>0</v>
      </c>
      <c r="B1" s="744"/>
      <c r="C1" s="744"/>
      <c r="D1" s="744"/>
      <c r="E1" s="744"/>
      <c r="F1" s="744"/>
      <c r="G1" s="744"/>
      <c r="H1" s="744"/>
      <c r="I1" s="744"/>
      <c r="J1" s="744"/>
      <c r="K1" s="744"/>
      <c r="L1" s="744"/>
      <c r="M1" s="744"/>
      <c r="N1" s="744"/>
      <c r="O1" s="744"/>
      <c r="P1" s="744"/>
      <c r="Q1" s="744"/>
    </row>
    <row r="2" spans="1:20" ht="33" customHeight="1" x14ac:dyDescent="0.25">
      <c r="A2" s="630" t="s">
        <v>344</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0" s="92" customFormat="1" x14ac:dyDescent="0.2"/>
    <row r="7" spans="1:20" s="92" customFormat="1" ht="57" customHeight="1" x14ac:dyDescent="0.2">
      <c r="A7" s="737" t="s">
        <v>457</v>
      </c>
      <c r="B7" s="737"/>
      <c r="C7" s="737"/>
      <c r="D7" s="737"/>
      <c r="E7" s="737"/>
      <c r="F7" s="737"/>
      <c r="G7" s="737"/>
      <c r="H7" s="737"/>
      <c r="I7" s="737"/>
      <c r="J7" s="737"/>
      <c r="K7" s="737"/>
      <c r="L7" s="737"/>
      <c r="M7" s="737"/>
      <c r="N7" s="737"/>
      <c r="O7" s="737"/>
      <c r="P7" s="737"/>
      <c r="Q7" s="737"/>
    </row>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row r="201" s="92" customFormat="1" x14ac:dyDescent="0.2"/>
    <row r="202" s="92" customFormat="1" x14ac:dyDescent="0.2"/>
    <row r="203" s="92" customFormat="1" x14ac:dyDescent="0.2"/>
    <row r="204" s="92" customFormat="1" x14ac:dyDescent="0.2"/>
    <row r="205" s="92" customFormat="1" x14ac:dyDescent="0.2"/>
    <row r="206" s="92" customFormat="1" x14ac:dyDescent="0.2"/>
    <row r="207" s="92" customFormat="1" x14ac:dyDescent="0.2"/>
    <row r="208" s="92" customFormat="1" x14ac:dyDescent="0.2"/>
    <row r="209" s="92" customFormat="1" x14ac:dyDescent="0.2"/>
    <row r="210" s="92" customFormat="1" x14ac:dyDescent="0.2"/>
    <row r="211" s="92" customFormat="1" x14ac:dyDescent="0.2"/>
    <row r="212" s="92" customFormat="1" x14ac:dyDescent="0.2"/>
    <row r="213" s="92" customFormat="1" x14ac:dyDescent="0.2"/>
    <row r="214" s="92" customFormat="1" x14ac:dyDescent="0.2"/>
    <row r="215" s="92" customFormat="1" x14ac:dyDescent="0.2"/>
    <row r="216" s="92" customFormat="1" x14ac:dyDescent="0.2"/>
    <row r="217" s="92" customFormat="1" x14ac:dyDescent="0.2"/>
    <row r="218" s="92" customFormat="1" x14ac:dyDescent="0.2"/>
    <row r="219" s="92" customFormat="1" x14ac:dyDescent="0.2"/>
    <row r="220" s="92" customFormat="1" x14ac:dyDescent="0.2"/>
    <row r="221" s="92" customFormat="1" x14ac:dyDescent="0.2"/>
    <row r="222" s="92" customFormat="1" x14ac:dyDescent="0.2"/>
    <row r="223" s="92" customFormat="1" x14ac:dyDescent="0.2"/>
    <row r="224" s="92" customFormat="1" x14ac:dyDescent="0.2"/>
    <row r="225" s="92" customFormat="1" x14ac:dyDescent="0.2"/>
    <row r="226" s="92" customFormat="1" x14ac:dyDescent="0.2"/>
    <row r="227" s="92" customFormat="1" x14ac:dyDescent="0.2"/>
    <row r="228" s="92" customFormat="1" x14ac:dyDescent="0.2"/>
    <row r="229" s="92" customFormat="1" x14ac:dyDescent="0.2"/>
    <row r="230" s="92" customFormat="1" x14ac:dyDescent="0.2"/>
    <row r="231" s="92" customFormat="1" x14ac:dyDescent="0.2"/>
    <row r="232" s="92" customFormat="1" x14ac:dyDescent="0.2"/>
    <row r="233" s="92" customFormat="1" x14ac:dyDescent="0.2"/>
    <row r="234" s="92" customFormat="1" x14ac:dyDescent="0.2"/>
    <row r="235" s="92" customFormat="1" x14ac:dyDescent="0.2"/>
    <row r="236" s="92" customFormat="1" x14ac:dyDescent="0.2"/>
    <row r="237" s="92" customFormat="1" x14ac:dyDescent="0.2"/>
    <row r="238" s="92" customFormat="1" x14ac:dyDescent="0.2"/>
    <row r="239" s="92" customFormat="1" x14ac:dyDescent="0.2"/>
    <row r="240" s="92" customFormat="1" x14ac:dyDescent="0.2"/>
    <row r="241" s="92" customFormat="1" x14ac:dyDescent="0.2"/>
    <row r="242" s="92" customFormat="1" x14ac:dyDescent="0.2"/>
    <row r="243" s="92" customFormat="1" x14ac:dyDescent="0.2"/>
    <row r="244" s="92" customFormat="1" x14ac:dyDescent="0.2"/>
    <row r="245" s="92" customFormat="1" x14ac:dyDescent="0.2"/>
    <row r="246" s="92" customFormat="1" x14ac:dyDescent="0.2"/>
    <row r="247" s="92" customFormat="1" x14ac:dyDescent="0.2"/>
    <row r="248" s="92" customFormat="1" x14ac:dyDescent="0.2"/>
    <row r="249" s="92" customFormat="1" x14ac:dyDescent="0.2"/>
    <row r="250" s="92" customFormat="1" x14ac:dyDescent="0.2"/>
    <row r="251" s="92" customFormat="1" x14ac:dyDescent="0.2"/>
    <row r="252" s="92" customFormat="1" x14ac:dyDescent="0.2"/>
    <row r="253" s="92" customFormat="1" x14ac:dyDescent="0.2"/>
    <row r="254" s="92" customFormat="1" x14ac:dyDescent="0.2"/>
    <row r="255" s="92" customFormat="1" x14ac:dyDescent="0.2"/>
    <row r="256" s="92" customFormat="1" x14ac:dyDescent="0.2"/>
    <row r="257" s="92" customFormat="1" x14ac:dyDescent="0.2"/>
    <row r="258" s="92" customFormat="1" x14ac:dyDescent="0.2"/>
    <row r="259" s="92" customFormat="1" x14ac:dyDescent="0.2"/>
    <row r="260" s="92" customFormat="1" x14ac:dyDescent="0.2"/>
    <row r="261" s="92" customFormat="1" x14ac:dyDescent="0.2"/>
    <row r="262" s="92" customFormat="1" x14ac:dyDescent="0.2"/>
    <row r="263" s="92" customFormat="1" x14ac:dyDescent="0.2"/>
    <row r="264" s="92" customFormat="1" x14ac:dyDescent="0.2"/>
    <row r="265" s="92" customFormat="1" x14ac:dyDescent="0.2"/>
    <row r="266" s="92" customFormat="1" x14ac:dyDescent="0.2"/>
    <row r="267" s="92" customFormat="1" x14ac:dyDescent="0.2"/>
    <row r="268" s="92" customFormat="1" x14ac:dyDescent="0.2"/>
    <row r="269" s="92" customFormat="1" x14ac:dyDescent="0.2"/>
    <row r="270" s="92" customFormat="1" x14ac:dyDescent="0.2"/>
    <row r="271" s="92" customFormat="1" x14ac:dyDescent="0.2"/>
    <row r="272" s="92" customFormat="1" x14ac:dyDescent="0.2"/>
    <row r="273" s="92" customFormat="1" x14ac:dyDescent="0.2"/>
    <row r="274" s="92" customFormat="1" x14ac:dyDescent="0.2"/>
    <row r="275" s="92" customFormat="1" x14ac:dyDescent="0.2"/>
    <row r="276" s="92" customFormat="1" x14ac:dyDescent="0.2"/>
    <row r="277" s="92" customFormat="1" x14ac:dyDescent="0.2"/>
    <row r="278" s="92" customFormat="1" x14ac:dyDescent="0.2"/>
    <row r="279" s="92" customFormat="1" x14ac:dyDescent="0.2"/>
    <row r="280" s="92" customFormat="1" x14ac:dyDescent="0.2"/>
    <row r="281" s="92" customFormat="1" x14ac:dyDescent="0.2"/>
    <row r="282" s="92" customFormat="1" x14ac:dyDescent="0.2"/>
    <row r="283" s="92" customFormat="1" x14ac:dyDescent="0.2"/>
    <row r="284" s="92" customFormat="1" x14ac:dyDescent="0.2"/>
    <row r="285" s="92" customFormat="1" x14ac:dyDescent="0.2"/>
    <row r="286" s="92" customFormat="1" x14ac:dyDescent="0.2"/>
    <row r="287" s="92" customFormat="1" x14ac:dyDescent="0.2"/>
    <row r="288" s="92" customFormat="1" x14ac:dyDescent="0.2"/>
    <row r="289" s="92" customFormat="1" x14ac:dyDescent="0.2"/>
    <row r="290" s="92" customFormat="1" x14ac:dyDescent="0.2"/>
    <row r="291" s="92" customFormat="1" x14ac:dyDescent="0.2"/>
    <row r="292" s="92" customFormat="1" x14ac:dyDescent="0.2"/>
    <row r="293" s="92" customFormat="1" x14ac:dyDescent="0.2"/>
    <row r="294" s="92" customFormat="1" x14ac:dyDescent="0.2"/>
    <row r="295" s="92" customFormat="1" x14ac:dyDescent="0.2"/>
    <row r="296" s="92" customFormat="1" x14ac:dyDescent="0.2"/>
    <row r="297" s="92" customFormat="1" x14ac:dyDescent="0.2"/>
    <row r="298" s="92" customFormat="1" x14ac:dyDescent="0.2"/>
    <row r="299" s="92" customFormat="1" x14ac:dyDescent="0.2"/>
    <row r="300" s="92" customFormat="1" x14ac:dyDescent="0.2"/>
    <row r="301" s="92" customFormat="1" x14ac:dyDescent="0.2"/>
    <row r="302" s="92" customFormat="1" x14ac:dyDescent="0.2"/>
    <row r="303" s="92" customFormat="1" x14ac:dyDescent="0.2"/>
    <row r="304" s="92" customFormat="1" x14ac:dyDescent="0.2"/>
    <row r="305" s="92" customFormat="1" x14ac:dyDescent="0.2"/>
    <row r="306" s="92" customFormat="1" x14ac:dyDescent="0.2"/>
    <row r="307" s="92" customFormat="1" x14ac:dyDescent="0.2"/>
    <row r="308" s="92" customFormat="1" x14ac:dyDescent="0.2"/>
    <row r="309" s="92" customFormat="1" x14ac:dyDescent="0.2"/>
    <row r="310" s="92" customFormat="1" x14ac:dyDescent="0.2"/>
    <row r="311" s="92" customFormat="1" x14ac:dyDescent="0.2"/>
    <row r="312" s="92" customFormat="1" x14ac:dyDescent="0.2"/>
    <row r="313" s="92" customFormat="1" x14ac:dyDescent="0.2"/>
    <row r="314" s="92" customFormat="1" x14ac:dyDescent="0.2"/>
    <row r="315" s="92" customFormat="1" x14ac:dyDescent="0.2"/>
    <row r="316" s="92" customFormat="1" x14ac:dyDescent="0.2"/>
    <row r="317" s="92" customFormat="1" x14ac:dyDescent="0.2"/>
    <row r="318" s="92" customFormat="1" x14ac:dyDescent="0.2"/>
    <row r="319" s="92" customFormat="1" x14ac:dyDescent="0.2"/>
    <row r="320" s="92" customFormat="1" x14ac:dyDescent="0.2"/>
    <row r="321" s="92" customFormat="1" x14ac:dyDescent="0.2"/>
    <row r="322" s="92" customFormat="1" x14ac:dyDescent="0.2"/>
    <row r="323" s="92" customFormat="1" x14ac:dyDescent="0.2"/>
    <row r="324" s="92" customFormat="1" x14ac:dyDescent="0.2"/>
    <row r="325" s="92" customFormat="1" x14ac:dyDescent="0.2"/>
    <row r="326" s="92" customFormat="1" x14ac:dyDescent="0.2"/>
    <row r="327" s="92" customFormat="1" x14ac:dyDescent="0.2"/>
    <row r="328" s="92" customFormat="1" x14ac:dyDescent="0.2"/>
    <row r="329" s="92" customFormat="1" x14ac:dyDescent="0.2"/>
    <row r="330" s="92" customFormat="1" x14ac:dyDescent="0.2"/>
    <row r="331" s="92" customFormat="1" x14ac:dyDescent="0.2"/>
    <row r="332" s="92" customFormat="1" x14ac:dyDescent="0.2"/>
    <row r="333" s="92" customFormat="1" x14ac:dyDescent="0.2"/>
    <row r="334" s="92" customFormat="1" x14ac:dyDescent="0.2"/>
    <row r="335" s="92" customFormat="1" x14ac:dyDescent="0.2"/>
    <row r="336" s="92" customFormat="1" x14ac:dyDescent="0.2"/>
    <row r="337" s="92" customFormat="1" x14ac:dyDescent="0.2"/>
    <row r="338" s="92" customFormat="1" x14ac:dyDescent="0.2"/>
    <row r="339" s="92" customFormat="1" x14ac:dyDescent="0.2"/>
    <row r="340" s="92" customFormat="1" x14ac:dyDescent="0.2"/>
    <row r="341" s="92" customFormat="1" x14ac:dyDescent="0.2"/>
    <row r="342" s="92" customFormat="1" x14ac:dyDescent="0.2"/>
    <row r="343" s="92" customFormat="1" x14ac:dyDescent="0.2"/>
    <row r="344" s="92" customFormat="1" x14ac:dyDescent="0.2"/>
    <row r="345" s="92" customFormat="1" x14ac:dyDescent="0.2"/>
    <row r="346" s="92" customFormat="1" x14ac:dyDescent="0.2"/>
    <row r="347" s="92" customFormat="1" x14ac:dyDescent="0.2"/>
    <row r="348" s="92" customFormat="1" x14ac:dyDescent="0.2"/>
    <row r="349" s="92" customFormat="1" x14ac:dyDescent="0.2"/>
    <row r="350" s="92" customFormat="1" x14ac:dyDescent="0.2"/>
    <row r="351" s="92" customFormat="1" x14ac:dyDescent="0.2"/>
    <row r="352" s="92" customFormat="1" x14ac:dyDescent="0.2"/>
    <row r="353" s="92" customFormat="1" x14ac:dyDescent="0.2"/>
    <row r="354" s="92" customFormat="1" x14ac:dyDescent="0.2"/>
    <row r="355" s="92" customFormat="1" x14ac:dyDescent="0.2"/>
    <row r="356" s="92" customFormat="1" x14ac:dyDescent="0.2"/>
  </sheetData>
  <sheetProtection selectLockedCells="1"/>
  <mergeCells count="5">
    <mergeCell ref="A1:Q1"/>
    <mergeCell ref="A2:Q2"/>
    <mergeCell ref="D4:G4"/>
    <mergeCell ref="R2:T2"/>
    <mergeCell ref="A7:Q7"/>
  </mergeCells>
  <hyperlinks>
    <hyperlink ref="R2" location="'Agency Budget Summary'!A1" display="Click here to return to Agency Budget Summary Page" xr:uid="{00000000-0004-0000-1700-000000000000}"/>
    <hyperlink ref="R2:T2" location="'DCF-ODV Budget Summary'!A1" display="Click here to return to DCF-ODV Budget Summary Page" xr:uid="{00000000-0004-0000-1700-000001000000}"/>
  </hyperlinks>
  <pageMargins left="0.2" right="0.2" top="0.5" bottom="0.5" header="0.3" footer="0.3"/>
  <pageSetup scale="73" orientation="landscape" r:id="rId1"/>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pageSetUpPr fitToPage="1"/>
  </sheetPr>
  <dimension ref="A1:AM70"/>
  <sheetViews>
    <sheetView zoomScale="80" zoomScaleNormal="80" workbookViewId="0">
      <pane xSplit="5" ySplit="9" topLeftCell="F10" activePane="bottomRight" state="frozen"/>
      <selection activeCell="B59" sqref="B58:B59"/>
      <selection pane="topRight" activeCell="B59" sqref="B58:B59"/>
      <selection pane="bottomLeft" activeCell="B59" sqref="B58:B59"/>
      <selection pane="bottomRight" activeCell="L17" sqref="L17"/>
    </sheetView>
  </sheetViews>
  <sheetFormatPr defaultColWidth="9.140625" defaultRowHeight="15" x14ac:dyDescent="0.25"/>
  <cols>
    <col min="1" max="1" width="3.28515625" style="8" bestFit="1" customWidth="1"/>
    <col min="2" max="2" width="29.42578125" style="8" customWidth="1"/>
    <col min="3" max="3" width="18" style="8" customWidth="1"/>
    <col min="4" max="5" width="16.710937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5.85546875" style="62" customWidth="1"/>
    <col min="24" max="24" width="32.7109375" style="8" customWidth="1"/>
    <col min="25" max="25" width="12.140625" style="8" bestFit="1" customWidth="1"/>
    <col min="26" max="26" width="12" style="8" bestFit="1" customWidth="1"/>
    <col min="27" max="16384" width="9.140625" style="8"/>
  </cols>
  <sheetData>
    <row r="1" spans="1:39" customFormat="1" ht="18" customHeight="1" x14ac:dyDescent="0.35">
      <c r="A1" s="745" t="s">
        <v>0</v>
      </c>
      <c r="B1" s="745"/>
      <c r="C1" s="745"/>
      <c r="D1" s="745"/>
      <c r="E1" s="745"/>
      <c r="F1" s="745"/>
      <c r="G1" s="745"/>
      <c r="H1" s="745"/>
      <c r="I1" s="745"/>
      <c r="J1" s="745"/>
      <c r="K1" s="745"/>
      <c r="L1" s="745"/>
      <c r="M1" s="745"/>
      <c r="N1" s="745"/>
      <c r="O1" s="745"/>
      <c r="P1" s="745"/>
      <c r="Q1" s="745"/>
      <c r="R1" s="745"/>
      <c r="S1" s="745"/>
      <c r="V1" s="53"/>
      <c r="W1" s="58"/>
    </row>
    <row r="2" spans="1:39" customFormat="1" ht="18" customHeight="1" x14ac:dyDescent="0.3">
      <c r="A2" s="646" t="s">
        <v>383</v>
      </c>
      <c r="B2" s="646"/>
      <c r="C2" s="646"/>
      <c r="D2" s="646"/>
      <c r="E2" s="646"/>
      <c r="F2" s="646"/>
      <c r="G2" s="646"/>
      <c r="H2" s="646"/>
      <c r="I2" s="646"/>
      <c r="J2" s="646"/>
      <c r="K2" s="646"/>
      <c r="L2" s="646"/>
      <c r="M2" s="646"/>
      <c r="N2" s="646"/>
      <c r="O2" s="646"/>
      <c r="P2" s="646"/>
      <c r="Q2" s="646"/>
      <c r="R2" s="646"/>
      <c r="S2" s="646"/>
      <c r="V2" s="53"/>
      <c r="W2" s="58"/>
    </row>
    <row r="3" spans="1:39" customFormat="1" x14ac:dyDescent="0.25">
      <c r="R3" s="123"/>
      <c r="S3" s="123"/>
      <c r="V3" s="53"/>
      <c r="W3" s="58"/>
    </row>
    <row r="4" spans="1:39" s="9" customFormat="1" ht="27.95" customHeight="1" thickBot="1" x14ac:dyDescent="0.3">
      <c r="A4" s="73"/>
      <c r="B4" s="74" t="s">
        <v>3</v>
      </c>
      <c r="C4" s="168">
        <f>'Cost Allocation Instructions'!D4</f>
        <v>0</v>
      </c>
      <c r="D4" s="73"/>
      <c r="E4" s="73"/>
      <c r="F4" s="73"/>
      <c r="G4" s="73"/>
      <c r="H4" s="74" t="s">
        <v>4</v>
      </c>
      <c r="I4" s="638">
        <f>'Cost Allocation Instructions'!J4</f>
        <v>0</v>
      </c>
      <c r="J4" s="638"/>
      <c r="K4" s="73"/>
      <c r="L4" s="73"/>
      <c r="M4" s="73"/>
      <c r="N4" s="73"/>
      <c r="O4" s="73"/>
      <c r="P4" s="73"/>
      <c r="Q4" s="73"/>
      <c r="R4" s="73"/>
      <c r="S4" s="73"/>
      <c r="T4" s="628" t="s">
        <v>108</v>
      </c>
      <c r="U4" s="628"/>
      <c r="V4" s="628"/>
      <c r="W4" s="59"/>
    </row>
    <row r="5" spans="1:39" s="36" customFormat="1" ht="12.75" x14ac:dyDescent="0.2">
      <c r="R5" s="145"/>
      <c r="S5" s="145"/>
      <c r="V5" s="55"/>
      <c r="W5" s="60"/>
    </row>
    <row r="6" spans="1:39" s="35" customFormat="1" ht="50.1" customHeight="1" x14ac:dyDescent="0.2">
      <c r="A6" s="31"/>
      <c r="B6" s="723" t="s">
        <v>353</v>
      </c>
      <c r="C6" s="733"/>
      <c r="D6" s="733"/>
      <c r="E6" s="733"/>
      <c r="F6" s="733"/>
      <c r="G6" s="733"/>
      <c r="H6" s="733"/>
      <c r="I6" s="733"/>
      <c r="J6" s="733"/>
      <c r="K6" s="733"/>
      <c r="L6" s="733"/>
      <c r="M6" s="733"/>
      <c r="N6" s="734"/>
      <c r="O6" s="734"/>
      <c r="P6" s="733"/>
      <c r="Q6" s="733"/>
      <c r="R6" s="733"/>
      <c r="S6" s="725"/>
      <c r="T6" s="33"/>
      <c r="U6" s="33"/>
      <c r="V6" s="56"/>
      <c r="W6" s="61"/>
      <c r="X6" s="33"/>
      <c r="Y6" s="33"/>
      <c r="Z6" s="33"/>
      <c r="AA6" s="34"/>
    </row>
    <row r="7" spans="1:39"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40"/>
    </row>
    <row r="8" spans="1:39" s="35" customFormat="1" ht="48" customHeight="1" x14ac:dyDescent="0.2">
      <c r="A8" s="36"/>
      <c r="B8" s="67" t="s">
        <v>351</v>
      </c>
      <c r="C8" s="67" t="s">
        <v>258</v>
      </c>
      <c r="D8" s="293" t="s">
        <v>259</v>
      </c>
      <c r="E8" s="293" t="s">
        <v>260</v>
      </c>
      <c r="F8" s="693" t="s">
        <v>192</v>
      </c>
      <c r="G8" s="694"/>
      <c r="H8" s="686" t="s">
        <v>191</v>
      </c>
      <c r="I8" s="687"/>
      <c r="J8" s="682" t="s">
        <v>556</v>
      </c>
      <c r="K8" s="683"/>
      <c r="L8" s="684" t="s">
        <v>190</v>
      </c>
      <c r="M8" s="685"/>
      <c r="N8" s="677" t="s">
        <v>252</v>
      </c>
      <c r="O8" s="678"/>
      <c r="P8" s="691" t="s">
        <v>328</v>
      </c>
      <c r="Q8" s="692"/>
      <c r="R8" s="695" t="s">
        <v>34</v>
      </c>
      <c r="S8" s="696"/>
      <c r="T8" s="34"/>
      <c r="W8" s="169"/>
      <c r="X8" s="170"/>
      <c r="Y8" s="170"/>
      <c r="Z8" s="170"/>
      <c r="AA8" s="170"/>
      <c r="AB8" s="170"/>
      <c r="AC8" s="170"/>
      <c r="AD8" s="170"/>
      <c r="AE8" s="170"/>
      <c r="AF8" s="170"/>
      <c r="AG8" s="170"/>
      <c r="AH8" s="170"/>
      <c r="AI8" s="170"/>
      <c r="AJ8" s="170"/>
      <c r="AK8" s="170"/>
      <c r="AL8" s="170"/>
      <c r="AM8" s="170"/>
    </row>
    <row r="9" spans="1:39" s="27" customFormat="1" ht="13.5" thickBot="1" x14ac:dyDescent="0.25">
      <c r="A9" s="25"/>
      <c r="B9" s="66"/>
      <c r="C9" s="66"/>
      <c r="D9" s="66"/>
      <c r="E9" s="66"/>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c r="W9" s="274"/>
      <c r="X9" s="274"/>
      <c r="Y9" s="274"/>
      <c r="Z9" s="274"/>
    </row>
    <row r="10" spans="1:39" s="35" customFormat="1" ht="12.95" customHeight="1" x14ac:dyDescent="0.25">
      <c r="A10" s="674" t="s">
        <v>28</v>
      </c>
      <c r="B10" s="63" t="s">
        <v>359</v>
      </c>
      <c r="C10" s="28">
        <v>20000</v>
      </c>
      <c r="D10" s="296">
        <v>20000</v>
      </c>
      <c r="E10" s="231">
        <f>C10-D10</f>
        <v>0</v>
      </c>
      <c r="F10" s="37">
        <v>0.05</v>
      </c>
      <c r="G10" s="605">
        <f>ROUND(E10*F10,2)</f>
        <v>0</v>
      </c>
      <c r="H10" s="37">
        <v>0.05</v>
      </c>
      <c r="I10" s="38">
        <f>ROUND(E10*H10,2)</f>
        <v>0</v>
      </c>
      <c r="J10" s="37">
        <v>0.05</v>
      </c>
      <c r="K10" s="38">
        <f>ROUND(E10*J10,2)</f>
        <v>0</v>
      </c>
      <c r="L10" s="37">
        <v>0</v>
      </c>
      <c r="M10" s="38">
        <f>ROUND(E10*L10,2)</f>
        <v>0</v>
      </c>
      <c r="N10" s="606">
        <v>0.05</v>
      </c>
      <c r="O10" s="38">
        <f>E10*N10</f>
        <v>0</v>
      </c>
      <c r="P10" s="606">
        <v>0.05</v>
      </c>
      <c r="Q10" s="38">
        <f>ROUND(E10*P10,2)</f>
        <v>0</v>
      </c>
      <c r="R10" s="607">
        <f>F10+L10+H10+J10+P10</f>
        <v>0.2</v>
      </c>
      <c r="S10" s="608">
        <f>K10+I10+M10+G10+Q10+O10</f>
        <v>0</v>
      </c>
      <c r="T10" s="34"/>
      <c r="V10" s="167"/>
      <c r="W10" s="440" t="s">
        <v>517</v>
      </c>
      <c r="X10" s="399"/>
      <c r="Y10" s="390"/>
      <c r="Z10" s="400"/>
      <c r="AA10" s="273"/>
    </row>
    <row r="11" spans="1:39" s="35" customFormat="1" ht="12.95" customHeight="1" x14ac:dyDescent="0.25">
      <c r="A11" s="675"/>
      <c r="B11" s="63" t="s">
        <v>358</v>
      </c>
      <c r="C11" s="28">
        <v>0</v>
      </c>
      <c r="D11" s="296">
        <v>0</v>
      </c>
      <c r="E11" s="231">
        <f>C11-D11</f>
        <v>0</v>
      </c>
      <c r="F11" s="37">
        <v>0.5</v>
      </c>
      <c r="G11" s="605">
        <f>ROUND(E11*F11,2)</f>
        <v>0</v>
      </c>
      <c r="H11" s="37">
        <v>0</v>
      </c>
      <c r="I11" s="38">
        <f>ROUND(E11*H11,2)</f>
        <v>0</v>
      </c>
      <c r="J11" s="37">
        <v>0.3</v>
      </c>
      <c r="K11" s="38">
        <f>ROUND(E11*J11,2)</f>
        <v>0</v>
      </c>
      <c r="L11" s="37">
        <v>0</v>
      </c>
      <c r="M11" s="38">
        <f>ROUND(E11*L11,2)</f>
        <v>0</v>
      </c>
      <c r="N11" s="606">
        <v>0</v>
      </c>
      <c r="O11" s="38">
        <f>E11*N11</f>
        <v>0</v>
      </c>
      <c r="P11" s="606">
        <v>0</v>
      </c>
      <c r="Q11" s="38">
        <f t="shared" ref="Q11:Q36" si="0">ROUND(E11*P11,2)</f>
        <v>0</v>
      </c>
      <c r="R11" s="607">
        <f>F11+L11+H11+J11+P11</f>
        <v>0.8</v>
      </c>
      <c r="S11" s="608">
        <f>K11+I11+M11+G11+Q11+O11</f>
        <v>0</v>
      </c>
      <c r="T11" s="34"/>
      <c r="V11" s="167"/>
      <c r="W11" s="401" t="s">
        <v>249</v>
      </c>
      <c r="X11" s="70" t="s">
        <v>107</v>
      </c>
      <c r="Y11" s="391"/>
      <c r="Z11" s="402"/>
      <c r="AA11" s="273"/>
    </row>
    <row r="12" spans="1:39" s="35" customFormat="1" ht="12" customHeight="1" x14ac:dyDescent="0.25">
      <c r="A12" s="675"/>
      <c r="B12" s="29"/>
      <c r="C12" s="291"/>
      <c r="D12" s="291"/>
      <c r="E12" s="344">
        <f t="shared" ref="E12:E15" si="1">C12-D12</f>
        <v>0</v>
      </c>
      <c r="F12" s="48">
        <v>0</v>
      </c>
      <c r="G12" s="250">
        <f t="shared" ref="G12:G36" si="2">ROUND(E12*F12,2)</f>
        <v>0</v>
      </c>
      <c r="H12" s="48">
        <v>0</v>
      </c>
      <c r="I12" s="64">
        <f>ROUND(E12*H12,2)</f>
        <v>0</v>
      </c>
      <c r="J12" s="48">
        <v>0</v>
      </c>
      <c r="K12" s="467">
        <f>ROUND(E12*J12,2)</f>
        <v>0</v>
      </c>
      <c r="L12" s="48">
        <v>0</v>
      </c>
      <c r="M12" s="75">
        <f>ROUND(E12*L12,2)</f>
        <v>0</v>
      </c>
      <c r="N12" s="93">
        <v>0</v>
      </c>
      <c r="O12" s="289">
        <f>ROUND(E12*N12,2)</f>
        <v>0</v>
      </c>
      <c r="P12" s="48">
        <v>0</v>
      </c>
      <c r="Q12" s="252">
        <f t="shared" si="0"/>
        <v>0</v>
      </c>
      <c r="R12" s="142">
        <f>F12+L12+H12+J12+P12+N12</f>
        <v>0</v>
      </c>
      <c r="S12" s="143">
        <f>K12+I12+M12+G12+Q12+O12</f>
        <v>0</v>
      </c>
      <c r="T12" s="34"/>
      <c r="V12" s="167"/>
      <c r="W12" s="401"/>
      <c r="Y12" s="391"/>
      <c r="Z12" s="402"/>
      <c r="AA12" s="273"/>
    </row>
    <row r="13" spans="1:39" s="35" customFormat="1" ht="12" customHeight="1" x14ac:dyDescent="0.25">
      <c r="A13" s="675"/>
      <c r="B13" s="29"/>
      <c r="C13" s="291"/>
      <c r="D13" s="291"/>
      <c r="E13" s="344">
        <f t="shared" si="1"/>
        <v>0</v>
      </c>
      <c r="F13" s="48">
        <v>0</v>
      </c>
      <c r="G13" s="250">
        <f t="shared" si="2"/>
        <v>0</v>
      </c>
      <c r="H13" s="48">
        <v>0</v>
      </c>
      <c r="I13" s="64">
        <f t="shared" ref="I13:I36" si="3">ROUND(E13*H13,2)</f>
        <v>0</v>
      </c>
      <c r="J13" s="48">
        <v>0</v>
      </c>
      <c r="K13" s="467">
        <f t="shared" ref="K13:K36" si="4">ROUND(E13*J13,2)</f>
        <v>0</v>
      </c>
      <c r="L13" s="48">
        <v>0</v>
      </c>
      <c r="M13" s="75">
        <f t="shared" ref="M13:M36" si="5">ROUND(E13*L13,2)</f>
        <v>0</v>
      </c>
      <c r="N13" s="93">
        <v>0</v>
      </c>
      <c r="O13" s="289">
        <f t="shared" ref="O13:O36" si="6">ROUND(E13*N13,2)</f>
        <v>0</v>
      </c>
      <c r="P13" s="48">
        <v>0</v>
      </c>
      <c r="Q13" s="252">
        <f t="shared" si="0"/>
        <v>0</v>
      </c>
      <c r="R13" s="142">
        <f t="shared" ref="R13:R36" si="7">F13+L13+H13+J13+P13+N13</f>
        <v>0</v>
      </c>
      <c r="S13" s="143">
        <f t="shared" ref="S13:S36" si="8">K13+I13+M13+G13+Q13+O13</f>
        <v>0</v>
      </c>
      <c r="T13" s="34"/>
      <c r="V13" s="167"/>
      <c r="W13" s="401"/>
      <c r="X13" s="411"/>
      <c r="Y13" s="392"/>
      <c r="Z13" s="402"/>
      <c r="AA13" s="273"/>
    </row>
    <row r="14" spans="1:39" s="35" customFormat="1" ht="12" customHeight="1" x14ac:dyDescent="0.25">
      <c r="A14" s="675"/>
      <c r="B14" s="29"/>
      <c r="C14" s="291"/>
      <c r="D14" s="291"/>
      <c r="E14" s="345">
        <f t="shared" si="1"/>
        <v>0</v>
      </c>
      <c r="F14" s="48">
        <v>0</v>
      </c>
      <c r="G14" s="250">
        <f t="shared" si="2"/>
        <v>0</v>
      </c>
      <c r="H14" s="48">
        <v>0</v>
      </c>
      <c r="I14" s="64">
        <f t="shared" si="3"/>
        <v>0</v>
      </c>
      <c r="J14" s="48">
        <v>0</v>
      </c>
      <c r="K14" s="467">
        <f t="shared" si="4"/>
        <v>0</v>
      </c>
      <c r="L14" s="48">
        <v>0</v>
      </c>
      <c r="M14" s="75">
        <f t="shared" si="5"/>
        <v>0</v>
      </c>
      <c r="N14" s="93">
        <v>0</v>
      </c>
      <c r="O14" s="289">
        <f t="shared" si="6"/>
        <v>0</v>
      </c>
      <c r="P14" s="48">
        <v>0</v>
      </c>
      <c r="Q14" s="252">
        <f t="shared" si="0"/>
        <v>0</v>
      </c>
      <c r="R14" s="142">
        <f t="shared" si="7"/>
        <v>0</v>
      </c>
      <c r="S14" s="143">
        <f t="shared" si="8"/>
        <v>0</v>
      </c>
      <c r="T14" s="34"/>
      <c r="V14" s="167"/>
      <c r="W14" s="401"/>
      <c r="X14" s="412"/>
      <c r="Y14" s="392"/>
      <c r="Z14" s="402"/>
      <c r="AA14" s="273"/>
    </row>
    <row r="15" spans="1:39" s="35" customFormat="1" ht="12" customHeight="1" x14ac:dyDescent="0.25">
      <c r="A15" s="675"/>
      <c r="B15" s="29"/>
      <c r="C15" s="291"/>
      <c r="D15" s="291"/>
      <c r="E15" s="345">
        <f t="shared" si="1"/>
        <v>0</v>
      </c>
      <c r="F15" s="48">
        <v>0</v>
      </c>
      <c r="G15" s="250">
        <f t="shared" si="2"/>
        <v>0</v>
      </c>
      <c r="H15" s="48">
        <v>0</v>
      </c>
      <c r="I15" s="64">
        <f t="shared" si="3"/>
        <v>0</v>
      </c>
      <c r="J15" s="48">
        <v>0</v>
      </c>
      <c r="K15" s="467">
        <f t="shared" si="4"/>
        <v>0</v>
      </c>
      <c r="L15" s="48">
        <v>0</v>
      </c>
      <c r="M15" s="75">
        <f t="shared" si="5"/>
        <v>0</v>
      </c>
      <c r="N15" s="93">
        <v>0</v>
      </c>
      <c r="O15" s="289">
        <f t="shared" si="6"/>
        <v>0</v>
      </c>
      <c r="P15" s="48">
        <v>0</v>
      </c>
      <c r="Q15" s="252">
        <f t="shared" si="0"/>
        <v>0</v>
      </c>
      <c r="R15" s="142">
        <f t="shared" si="7"/>
        <v>0</v>
      </c>
      <c r="S15" s="143">
        <f t="shared" si="8"/>
        <v>0</v>
      </c>
      <c r="T15" s="34"/>
      <c r="V15" s="167"/>
      <c r="W15" s="401"/>
      <c r="X15" s="412"/>
      <c r="Y15" s="392"/>
      <c r="Z15" s="402"/>
      <c r="AA15" s="273"/>
    </row>
    <row r="16" spans="1:39" s="35" customFormat="1" ht="12" customHeight="1" x14ac:dyDescent="0.25">
      <c r="A16" s="675"/>
      <c r="B16" s="29"/>
      <c r="C16" s="291"/>
      <c r="D16" s="291"/>
      <c r="E16" s="345">
        <f>C16-D16</f>
        <v>0</v>
      </c>
      <c r="F16" s="48">
        <v>0</v>
      </c>
      <c r="G16" s="250">
        <f t="shared" si="2"/>
        <v>0</v>
      </c>
      <c r="H16" s="48">
        <v>0</v>
      </c>
      <c r="I16" s="64">
        <f t="shared" si="3"/>
        <v>0</v>
      </c>
      <c r="J16" s="48">
        <v>0</v>
      </c>
      <c r="K16" s="467">
        <f t="shared" si="4"/>
        <v>0</v>
      </c>
      <c r="L16" s="48">
        <v>0</v>
      </c>
      <c r="M16" s="75">
        <f t="shared" si="5"/>
        <v>0</v>
      </c>
      <c r="N16" s="93">
        <v>0</v>
      </c>
      <c r="O16" s="289">
        <f t="shared" si="6"/>
        <v>0</v>
      </c>
      <c r="P16" s="48">
        <v>0</v>
      </c>
      <c r="Q16" s="252">
        <f t="shared" si="0"/>
        <v>0</v>
      </c>
      <c r="R16" s="142">
        <f t="shared" si="7"/>
        <v>0</v>
      </c>
      <c r="S16" s="143">
        <f t="shared" si="8"/>
        <v>0</v>
      </c>
      <c r="T16" s="34"/>
      <c r="V16" s="167"/>
      <c r="W16" s="401"/>
      <c r="X16" s="412"/>
      <c r="Y16" s="392"/>
      <c r="Z16" s="402"/>
      <c r="AA16" s="273"/>
    </row>
    <row r="17" spans="1:27" s="35" customFormat="1" ht="12" customHeight="1" x14ac:dyDescent="0.25">
      <c r="A17" s="675"/>
      <c r="B17" s="29"/>
      <c r="C17" s="291"/>
      <c r="D17" s="291"/>
      <c r="E17" s="345">
        <f t="shared" ref="E17:E35" si="9">C17-D17</f>
        <v>0</v>
      </c>
      <c r="F17" s="48">
        <v>0</v>
      </c>
      <c r="G17" s="250">
        <f t="shared" si="2"/>
        <v>0</v>
      </c>
      <c r="H17" s="48">
        <v>0</v>
      </c>
      <c r="I17" s="64">
        <f t="shared" si="3"/>
        <v>0</v>
      </c>
      <c r="J17" s="48">
        <v>0</v>
      </c>
      <c r="K17" s="467">
        <f t="shared" si="4"/>
        <v>0</v>
      </c>
      <c r="L17" s="48">
        <v>0</v>
      </c>
      <c r="M17" s="75">
        <f t="shared" si="5"/>
        <v>0</v>
      </c>
      <c r="N17" s="93">
        <v>0</v>
      </c>
      <c r="O17" s="289">
        <f t="shared" si="6"/>
        <v>0</v>
      </c>
      <c r="P17" s="48">
        <v>0</v>
      </c>
      <c r="Q17" s="252">
        <f t="shared" si="0"/>
        <v>0</v>
      </c>
      <c r="R17" s="142">
        <f t="shared" si="7"/>
        <v>0</v>
      </c>
      <c r="S17" s="143">
        <f t="shared" si="8"/>
        <v>0</v>
      </c>
      <c r="T17" s="34"/>
      <c r="V17" s="167"/>
      <c r="W17" s="401"/>
      <c r="X17" s="411"/>
      <c r="Y17" s="392"/>
      <c r="Z17" s="402"/>
      <c r="AA17" s="273"/>
    </row>
    <row r="18" spans="1:27" s="35" customFormat="1" ht="12" customHeight="1" x14ac:dyDescent="0.25">
      <c r="A18" s="675"/>
      <c r="B18" s="29"/>
      <c r="C18" s="291"/>
      <c r="D18" s="291"/>
      <c r="E18" s="345">
        <f t="shared" si="9"/>
        <v>0</v>
      </c>
      <c r="F18" s="48">
        <v>0</v>
      </c>
      <c r="G18" s="250">
        <f t="shared" si="2"/>
        <v>0</v>
      </c>
      <c r="H18" s="48">
        <v>0</v>
      </c>
      <c r="I18" s="64">
        <f t="shared" si="3"/>
        <v>0</v>
      </c>
      <c r="J18" s="48">
        <v>0</v>
      </c>
      <c r="K18" s="467">
        <f t="shared" si="4"/>
        <v>0</v>
      </c>
      <c r="L18" s="48">
        <v>0</v>
      </c>
      <c r="M18" s="75">
        <f t="shared" si="5"/>
        <v>0</v>
      </c>
      <c r="N18" s="93">
        <v>0</v>
      </c>
      <c r="O18" s="289">
        <f t="shared" si="6"/>
        <v>0</v>
      </c>
      <c r="P18" s="48">
        <v>0</v>
      </c>
      <c r="Q18" s="252">
        <f t="shared" si="0"/>
        <v>0</v>
      </c>
      <c r="R18" s="142">
        <f t="shared" si="7"/>
        <v>0</v>
      </c>
      <c r="S18" s="143">
        <f t="shared" si="8"/>
        <v>0</v>
      </c>
      <c r="T18" s="34"/>
      <c r="V18" s="167"/>
      <c r="W18" s="401"/>
      <c r="X18" s="411"/>
      <c r="Y18" s="392"/>
      <c r="Z18" s="402"/>
      <c r="AA18" s="273"/>
    </row>
    <row r="19" spans="1:27" s="35" customFormat="1" ht="12" customHeight="1" x14ac:dyDescent="0.25">
      <c r="A19" s="675"/>
      <c r="B19" s="29"/>
      <c r="C19" s="291"/>
      <c r="D19" s="291"/>
      <c r="E19" s="345">
        <f t="shared" si="9"/>
        <v>0</v>
      </c>
      <c r="F19" s="48">
        <v>0</v>
      </c>
      <c r="G19" s="250">
        <f t="shared" si="2"/>
        <v>0</v>
      </c>
      <c r="H19" s="48">
        <v>0</v>
      </c>
      <c r="I19" s="64">
        <f t="shared" si="3"/>
        <v>0</v>
      </c>
      <c r="J19" s="48">
        <v>0</v>
      </c>
      <c r="K19" s="467">
        <f t="shared" si="4"/>
        <v>0</v>
      </c>
      <c r="L19" s="48">
        <v>0</v>
      </c>
      <c r="M19" s="75">
        <f t="shared" si="5"/>
        <v>0</v>
      </c>
      <c r="N19" s="93">
        <v>0</v>
      </c>
      <c r="O19" s="289">
        <f t="shared" si="6"/>
        <v>0</v>
      </c>
      <c r="P19" s="48">
        <v>0</v>
      </c>
      <c r="Q19" s="252">
        <f t="shared" si="0"/>
        <v>0</v>
      </c>
      <c r="R19" s="142">
        <f t="shared" si="7"/>
        <v>0</v>
      </c>
      <c r="S19" s="143">
        <f t="shared" si="8"/>
        <v>0</v>
      </c>
      <c r="T19" s="34"/>
      <c r="V19" s="167"/>
      <c r="W19" s="401"/>
      <c r="X19" s="412"/>
      <c r="Y19" s="392"/>
      <c r="Z19" s="402"/>
      <c r="AA19" s="273"/>
    </row>
    <row r="20" spans="1:27" s="35" customFormat="1" ht="12" customHeight="1" x14ac:dyDescent="0.25">
      <c r="A20" s="675"/>
      <c r="B20" s="29"/>
      <c r="C20" s="291"/>
      <c r="D20" s="291"/>
      <c r="E20" s="345">
        <f t="shared" si="9"/>
        <v>0</v>
      </c>
      <c r="F20" s="48">
        <v>0</v>
      </c>
      <c r="G20" s="250">
        <f t="shared" si="2"/>
        <v>0</v>
      </c>
      <c r="H20" s="48">
        <v>0</v>
      </c>
      <c r="I20" s="64">
        <f t="shared" si="3"/>
        <v>0</v>
      </c>
      <c r="J20" s="48">
        <v>0</v>
      </c>
      <c r="K20" s="467">
        <f t="shared" si="4"/>
        <v>0</v>
      </c>
      <c r="L20" s="48">
        <v>0</v>
      </c>
      <c r="M20" s="75">
        <f t="shared" si="5"/>
        <v>0</v>
      </c>
      <c r="N20" s="93">
        <v>0</v>
      </c>
      <c r="O20" s="289">
        <f t="shared" si="6"/>
        <v>0</v>
      </c>
      <c r="P20" s="48">
        <v>0</v>
      </c>
      <c r="Q20" s="252">
        <f t="shared" si="0"/>
        <v>0</v>
      </c>
      <c r="R20" s="142">
        <f t="shared" si="7"/>
        <v>0</v>
      </c>
      <c r="S20" s="143">
        <f t="shared" si="8"/>
        <v>0</v>
      </c>
      <c r="T20" s="34"/>
      <c r="V20" s="167"/>
      <c r="W20" s="401"/>
      <c r="X20" s="412"/>
      <c r="Y20" s="391"/>
      <c r="Z20" s="402"/>
      <c r="AA20" s="273"/>
    </row>
    <row r="21" spans="1:27" s="35" customFormat="1" ht="12" customHeight="1" x14ac:dyDescent="0.25">
      <c r="A21" s="675"/>
      <c r="B21" s="29"/>
      <c r="C21" s="291"/>
      <c r="D21" s="291"/>
      <c r="E21" s="345">
        <f t="shared" si="9"/>
        <v>0</v>
      </c>
      <c r="F21" s="48">
        <v>0</v>
      </c>
      <c r="G21" s="250">
        <f t="shared" si="2"/>
        <v>0</v>
      </c>
      <c r="H21" s="48">
        <v>0</v>
      </c>
      <c r="I21" s="64">
        <f t="shared" si="3"/>
        <v>0</v>
      </c>
      <c r="J21" s="48">
        <v>0</v>
      </c>
      <c r="K21" s="467">
        <f t="shared" si="4"/>
        <v>0</v>
      </c>
      <c r="L21" s="48">
        <v>0</v>
      </c>
      <c r="M21" s="75">
        <f t="shared" si="5"/>
        <v>0</v>
      </c>
      <c r="N21" s="93">
        <v>0</v>
      </c>
      <c r="O21" s="289">
        <f t="shared" si="6"/>
        <v>0</v>
      </c>
      <c r="P21" s="48">
        <v>0</v>
      </c>
      <c r="Q21" s="252">
        <f t="shared" si="0"/>
        <v>0</v>
      </c>
      <c r="R21" s="142">
        <f t="shared" si="7"/>
        <v>0</v>
      </c>
      <c r="S21" s="143">
        <f t="shared" si="8"/>
        <v>0</v>
      </c>
      <c r="T21" s="34"/>
      <c r="V21" s="167"/>
      <c r="W21" s="401"/>
      <c r="X21" s="412"/>
      <c r="Y21" s="391"/>
      <c r="Z21" s="402"/>
      <c r="AA21" s="273"/>
    </row>
    <row r="22" spans="1:27" s="35" customFormat="1" ht="12" customHeight="1" x14ac:dyDescent="0.25">
      <c r="A22" s="675"/>
      <c r="B22" s="29"/>
      <c r="C22" s="291"/>
      <c r="D22" s="291"/>
      <c r="E22" s="345">
        <f t="shared" si="9"/>
        <v>0</v>
      </c>
      <c r="F22" s="48">
        <v>0</v>
      </c>
      <c r="G22" s="250">
        <f t="shared" si="2"/>
        <v>0</v>
      </c>
      <c r="H22" s="48">
        <v>0</v>
      </c>
      <c r="I22" s="64">
        <f t="shared" si="3"/>
        <v>0</v>
      </c>
      <c r="J22" s="48">
        <v>0</v>
      </c>
      <c r="K22" s="467">
        <f t="shared" si="4"/>
        <v>0</v>
      </c>
      <c r="L22" s="48">
        <v>0</v>
      </c>
      <c r="M22" s="75">
        <f t="shared" si="5"/>
        <v>0</v>
      </c>
      <c r="N22" s="93">
        <v>0</v>
      </c>
      <c r="O22" s="289">
        <f t="shared" si="6"/>
        <v>0</v>
      </c>
      <c r="P22" s="48">
        <v>0</v>
      </c>
      <c r="Q22" s="252">
        <f t="shared" si="0"/>
        <v>0</v>
      </c>
      <c r="R22" s="142">
        <f t="shared" si="7"/>
        <v>0</v>
      </c>
      <c r="S22" s="143">
        <f t="shared" si="8"/>
        <v>0</v>
      </c>
      <c r="T22" s="34"/>
      <c r="V22" s="167"/>
      <c r="W22" s="401"/>
      <c r="X22" s="411"/>
      <c r="Y22" s="391"/>
      <c r="Z22" s="402"/>
      <c r="AA22" s="273"/>
    </row>
    <row r="23" spans="1:27" s="35" customFormat="1" ht="12" customHeight="1" x14ac:dyDescent="0.25">
      <c r="A23" s="675"/>
      <c r="B23" s="29"/>
      <c r="C23" s="291"/>
      <c r="D23" s="291"/>
      <c r="E23" s="345">
        <f t="shared" si="9"/>
        <v>0</v>
      </c>
      <c r="F23" s="48">
        <v>0</v>
      </c>
      <c r="G23" s="250">
        <f t="shared" si="2"/>
        <v>0</v>
      </c>
      <c r="H23" s="48">
        <v>0</v>
      </c>
      <c r="I23" s="64">
        <f t="shared" si="3"/>
        <v>0</v>
      </c>
      <c r="J23" s="48">
        <v>0</v>
      </c>
      <c r="K23" s="467">
        <f t="shared" si="4"/>
        <v>0</v>
      </c>
      <c r="L23" s="48">
        <v>0</v>
      </c>
      <c r="M23" s="75">
        <f t="shared" si="5"/>
        <v>0</v>
      </c>
      <c r="N23" s="93">
        <v>0</v>
      </c>
      <c r="O23" s="289">
        <f t="shared" si="6"/>
        <v>0</v>
      </c>
      <c r="P23" s="48">
        <v>0</v>
      </c>
      <c r="Q23" s="252">
        <f t="shared" si="0"/>
        <v>0</v>
      </c>
      <c r="R23" s="142">
        <f t="shared" si="7"/>
        <v>0</v>
      </c>
      <c r="S23" s="143">
        <f t="shared" si="8"/>
        <v>0</v>
      </c>
      <c r="T23" s="34"/>
      <c r="V23" s="167"/>
      <c r="W23" s="401"/>
      <c r="X23" s="387"/>
      <c r="Y23" s="391"/>
      <c r="Z23" s="402"/>
      <c r="AA23" s="273"/>
    </row>
    <row r="24" spans="1:27" s="35" customFormat="1" ht="12" customHeight="1" x14ac:dyDescent="0.25">
      <c r="A24" s="675"/>
      <c r="B24" s="29"/>
      <c r="C24" s="291"/>
      <c r="D24" s="291"/>
      <c r="E24" s="345">
        <f t="shared" si="9"/>
        <v>0</v>
      </c>
      <c r="F24" s="48">
        <v>0</v>
      </c>
      <c r="G24" s="250">
        <f t="shared" si="2"/>
        <v>0</v>
      </c>
      <c r="H24" s="48">
        <v>0</v>
      </c>
      <c r="I24" s="64">
        <f t="shared" si="3"/>
        <v>0</v>
      </c>
      <c r="J24" s="48">
        <v>0</v>
      </c>
      <c r="K24" s="467">
        <f t="shared" si="4"/>
        <v>0</v>
      </c>
      <c r="L24" s="48">
        <v>0</v>
      </c>
      <c r="M24" s="75">
        <f t="shared" si="5"/>
        <v>0</v>
      </c>
      <c r="N24" s="93">
        <v>0</v>
      </c>
      <c r="O24" s="289">
        <f t="shared" si="6"/>
        <v>0</v>
      </c>
      <c r="P24" s="48">
        <v>0</v>
      </c>
      <c r="Q24" s="252">
        <f t="shared" si="0"/>
        <v>0</v>
      </c>
      <c r="R24" s="142">
        <f t="shared" si="7"/>
        <v>0</v>
      </c>
      <c r="S24" s="143">
        <f t="shared" si="8"/>
        <v>0</v>
      </c>
      <c r="T24" s="34"/>
      <c r="V24" s="167"/>
      <c r="W24" s="401"/>
      <c r="X24" s="387"/>
      <c r="Y24" s="391"/>
      <c r="Z24" s="402"/>
      <c r="AA24" s="273"/>
    </row>
    <row r="25" spans="1:27" s="35" customFormat="1" ht="12" customHeight="1" x14ac:dyDescent="0.25">
      <c r="A25" s="675"/>
      <c r="B25" s="29"/>
      <c r="C25" s="291"/>
      <c r="D25" s="291"/>
      <c r="E25" s="345">
        <f t="shared" si="9"/>
        <v>0</v>
      </c>
      <c r="F25" s="48">
        <v>0</v>
      </c>
      <c r="G25" s="250">
        <f t="shared" si="2"/>
        <v>0</v>
      </c>
      <c r="H25" s="48">
        <v>0</v>
      </c>
      <c r="I25" s="64">
        <f t="shared" si="3"/>
        <v>0</v>
      </c>
      <c r="J25" s="48">
        <v>0</v>
      </c>
      <c r="K25" s="467">
        <f t="shared" si="4"/>
        <v>0</v>
      </c>
      <c r="L25" s="48">
        <v>0</v>
      </c>
      <c r="M25" s="75">
        <f t="shared" si="5"/>
        <v>0</v>
      </c>
      <c r="N25" s="93">
        <v>0</v>
      </c>
      <c r="O25" s="289">
        <f t="shared" si="6"/>
        <v>0</v>
      </c>
      <c r="P25" s="48">
        <v>0</v>
      </c>
      <c r="Q25" s="252">
        <f t="shared" si="0"/>
        <v>0</v>
      </c>
      <c r="R25" s="142">
        <f t="shared" si="7"/>
        <v>0</v>
      </c>
      <c r="S25" s="143">
        <f t="shared" si="8"/>
        <v>0</v>
      </c>
      <c r="T25" s="34"/>
      <c r="V25" s="167"/>
      <c r="W25" s="401"/>
      <c r="X25" s="70"/>
      <c r="Y25" s="391"/>
      <c r="Z25" s="402"/>
      <c r="AA25" s="273"/>
    </row>
    <row r="26" spans="1:27" s="35" customFormat="1" ht="12" customHeight="1" x14ac:dyDescent="0.25">
      <c r="A26" s="675"/>
      <c r="B26" s="29"/>
      <c r="C26" s="291"/>
      <c r="D26" s="291"/>
      <c r="E26" s="345">
        <f t="shared" si="9"/>
        <v>0</v>
      </c>
      <c r="F26" s="48">
        <v>0</v>
      </c>
      <c r="G26" s="250">
        <f t="shared" si="2"/>
        <v>0</v>
      </c>
      <c r="H26" s="48">
        <v>0</v>
      </c>
      <c r="I26" s="64">
        <f t="shared" si="3"/>
        <v>0</v>
      </c>
      <c r="J26" s="48">
        <v>0</v>
      </c>
      <c r="K26" s="467">
        <f t="shared" si="4"/>
        <v>0</v>
      </c>
      <c r="L26" s="48">
        <v>0</v>
      </c>
      <c r="M26" s="75">
        <f t="shared" si="5"/>
        <v>0</v>
      </c>
      <c r="N26" s="93">
        <v>0</v>
      </c>
      <c r="O26" s="289">
        <f t="shared" si="6"/>
        <v>0</v>
      </c>
      <c r="P26" s="48">
        <v>0</v>
      </c>
      <c r="Q26" s="252">
        <f t="shared" si="0"/>
        <v>0</v>
      </c>
      <c r="R26" s="142">
        <f t="shared" si="7"/>
        <v>0</v>
      </c>
      <c r="S26" s="143">
        <f t="shared" si="8"/>
        <v>0</v>
      </c>
      <c r="T26" s="34"/>
      <c r="V26" s="167"/>
      <c r="W26" s="401"/>
      <c r="X26" s="387"/>
      <c r="Y26" s="391"/>
      <c r="Z26" s="402"/>
      <c r="AA26" s="273"/>
    </row>
    <row r="27" spans="1:27" s="35" customFormat="1" ht="12" customHeight="1" x14ac:dyDescent="0.25">
      <c r="A27" s="675"/>
      <c r="B27" s="29"/>
      <c r="C27" s="291"/>
      <c r="D27" s="291"/>
      <c r="E27" s="345">
        <f t="shared" si="9"/>
        <v>0</v>
      </c>
      <c r="F27" s="48">
        <v>0</v>
      </c>
      <c r="G27" s="250">
        <f t="shared" si="2"/>
        <v>0</v>
      </c>
      <c r="H27" s="48">
        <v>0</v>
      </c>
      <c r="I27" s="64">
        <f t="shared" si="3"/>
        <v>0</v>
      </c>
      <c r="J27" s="48">
        <v>0</v>
      </c>
      <c r="K27" s="467">
        <f t="shared" si="4"/>
        <v>0</v>
      </c>
      <c r="L27" s="48">
        <v>0</v>
      </c>
      <c r="M27" s="75">
        <f t="shared" si="5"/>
        <v>0</v>
      </c>
      <c r="N27" s="93">
        <v>0</v>
      </c>
      <c r="O27" s="289">
        <f t="shared" si="6"/>
        <v>0</v>
      </c>
      <c r="P27" s="48">
        <v>0</v>
      </c>
      <c r="Q27" s="252">
        <f t="shared" si="0"/>
        <v>0</v>
      </c>
      <c r="R27" s="142">
        <f t="shared" si="7"/>
        <v>0</v>
      </c>
      <c r="S27" s="143">
        <f t="shared" si="8"/>
        <v>0</v>
      </c>
      <c r="T27" s="34"/>
      <c r="V27" s="167"/>
      <c r="W27" s="401"/>
      <c r="X27" s="387"/>
      <c r="Y27" s="391"/>
      <c r="Z27" s="402"/>
      <c r="AA27" s="273"/>
    </row>
    <row r="28" spans="1:27" s="35" customFormat="1" ht="12" customHeight="1" x14ac:dyDescent="0.25">
      <c r="A28" s="675"/>
      <c r="B28" s="29"/>
      <c r="C28" s="291"/>
      <c r="D28" s="291"/>
      <c r="E28" s="345">
        <f t="shared" si="9"/>
        <v>0</v>
      </c>
      <c r="F28" s="48">
        <v>0</v>
      </c>
      <c r="G28" s="250">
        <f t="shared" si="2"/>
        <v>0</v>
      </c>
      <c r="H28" s="48">
        <v>0</v>
      </c>
      <c r="I28" s="64">
        <f t="shared" si="3"/>
        <v>0</v>
      </c>
      <c r="J28" s="48">
        <v>0</v>
      </c>
      <c r="K28" s="467">
        <f t="shared" si="4"/>
        <v>0</v>
      </c>
      <c r="L28" s="48">
        <v>0</v>
      </c>
      <c r="M28" s="75">
        <f t="shared" si="5"/>
        <v>0</v>
      </c>
      <c r="N28" s="93">
        <v>0</v>
      </c>
      <c r="O28" s="289">
        <f t="shared" si="6"/>
        <v>0</v>
      </c>
      <c r="P28" s="48">
        <v>0</v>
      </c>
      <c r="Q28" s="252">
        <f t="shared" si="0"/>
        <v>0</v>
      </c>
      <c r="R28" s="142">
        <f t="shared" si="7"/>
        <v>0</v>
      </c>
      <c r="S28" s="143">
        <f t="shared" si="8"/>
        <v>0</v>
      </c>
      <c r="T28" s="34"/>
      <c r="V28" s="167"/>
      <c r="W28" s="401"/>
      <c r="X28" s="387"/>
      <c r="Y28" s="391"/>
      <c r="Z28" s="402"/>
      <c r="AA28" s="273"/>
    </row>
    <row r="29" spans="1:27" s="35" customFormat="1" ht="12" customHeight="1" x14ac:dyDescent="0.25">
      <c r="A29" s="675"/>
      <c r="B29" s="29"/>
      <c r="C29" s="291"/>
      <c r="D29" s="291"/>
      <c r="E29" s="345">
        <f t="shared" si="9"/>
        <v>0</v>
      </c>
      <c r="F29" s="48">
        <v>0</v>
      </c>
      <c r="G29" s="250">
        <f t="shared" si="2"/>
        <v>0</v>
      </c>
      <c r="H29" s="48">
        <v>0</v>
      </c>
      <c r="I29" s="64">
        <f t="shared" si="3"/>
        <v>0</v>
      </c>
      <c r="J29" s="48">
        <v>0</v>
      </c>
      <c r="K29" s="467">
        <f t="shared" si="4"/>
        <v>0</v>
      </c>
      <c r="L29" s="48">
        <v>0</v>
      </c>
      <c r="M29" s="75">
        <f t="shared" si="5"/>
        <v>0</v>
      </c>
      <c r="N29" s="93">
        <v>0</v>
      </c>
      <c r="O29" s="289">
        <f t="shared" si="6"/>
        <v>0</v>
      </c>
      <c r="P29" s="48">
        <v>0</v>
      </c>
      <c r="Q29" s="252">
        <f t="shared" si="0"/>
        <v>0</v>
      </c>
      <c r="R29" s="142">
        <f t="shared" si="7"/>
        <v>0</v>
      </c>
      <c r="S29" s="143">
        <f t="shared" si="8"/>
        <v>0</v>
      </c>
      <c r="T29" s="34"/>
      <c r="V29" s="167"/>
      <c r="W29" s="401"/>
      <c r="X29" s="387"/>
      <c r="Y29" s="391"/>
      <c r="Z29" s="402"/>
      <c r="AA29" s="273"/>
    </row>
    <row r="30" spans="1:27" s="35" customFormat="1" ht="12" customHeight="1" x14ac:dyDescent="0.25">
      <c r="A30" s="675"/>
      <c r="B30" s="29"/>
      <c r="C30" s="291"/>
      <c r="D30" s="291"/>
      <c r="E30" s="345">
        <f t="shared" si="9"/>
        <v>0</v>
      </c>
      <c r="F30" s="48">
        <v>0</v>
      </c>
      <c r="G30" s="250">
        <f t="shared" si="2"/>
        <v>0</v>
      </c>
      <c r="H30" s="48">
        <v>0</v>
      </c>
      <c r="I30" s="64">
        <f t="shared" si="3"/>
        <v>0</v>
      </c>
      <c r="J30" s="48">
        <v>0</v>
      </c>
      <c r="K30" s="467">
        <f t="shared" si="4"/>
        <v>0</v>
      </c>
      <c r="L30" s="48">
        <v>0</v>
      </c>
      <c r="M30" s="75">
        <f t="shared" si="5"/>
        <v>0</v>
      </c>
      <c r="N30" s="93">
        <v>0</v>
      </c>
      <c r="O30" s="289">
        <f t="shared" si="6"/>
        <v>0</v>
      </c>
      <c r="P30" s="48">
        <v>0</v>
      </c>
      <c r="Q30" s="252">
        <f t="shared" si="0"/>
        <v>0</v>
      </c>
      <c r="R30" s="142">
        <f t="shared" si="7"/>
        <v>0</v>
      </c>
      <c r="S30" s="143">
        <f t="shared" si="8"/>
        <v>0</v>
      </c>
      <c r="T30" s="34"/>
      <c r="V30" s="167"/>
      <c r="W30" s="401"/>
      <c r="X30" s="393"/>
      <c r="Y30" s="391"/>
      <c r="Z30" s="402"/>
      <c r="AA30" s="273"/>
    </row>
    <row r="31" spans="1:27" s="35" customFormat="1" ht="12" customHeight="1" x14ac:dyDescent="0.25">
      <c r="A31" s="675"/>
      <c r="B31" s="29"/>
      <c r="C31" s="291"/>
      <c r="D31" s="291"/>
      <c r="E31" s="345">
        <f t="shared" si="9"/>
        <v>0</v>
      </c>
      <c r="F31" s="48">
        <v>0</v>
      </c>
      <c r="G31" s="250">
        <f t="shared" si="2"/>
        <v>0</v>
      </c>
      <c r="H31" s="48">
        <v>0</v>
      </c>
      <c r="I31" s="64">
        <f t="shared" si="3"/>
        <v>0</v>
      </c>
      <c r="J31" s="48">
        <v>0</v>
      </c>
      <c r="K31" s="467">
        <f t="shared" si="4"/>
        <v>0</v>
      </c>
      <c r="L31" s="48">
        <v>0</v>
      </c>
      <c r="M31" s="75">
        <f t="shared" si="5"/>
        <v>0</v>
      </c>
      <c r="N31" s="93">
        <v>0</v>
      </c>
      <c r="O31" s="289">
        <f t="shared" si="6"/>
        <v>0</v>
      </c>
      <c r="P31" s="48">
        <v>0</v>
      </c>
      <c r="Q31" s="252">
        <f t="shared" si="0"/>
        <v>0</v>
      </c>
      <c r="R31" s="142">
        <f t="shared" si="7"/>
        <v>0</v>
      </c>
      <c r="S31" s="143">
        <f t="shared" si="8"/>
        <v>0</v>
      </c>
      <c r="T31" s="34"/>
      <c r="V31" s="167"/>
      <c r="W31" s="401"/>
      <c r="X31" s="405"/>
      <c r="Y31" s="391"/>
      <c r="Z31" s="402"/>
      <c r="AA31" s="273"/>
    </row>
    <row r="32" spans="1:27" s="35" customFormat="1" ht="12" customHeight="1" x14ac:dyDescent="0.25">
      <c r="A32" s="675"/>
      <c r="B32" s="29"/>
      <c r="C32" s="291"/>
      <c r="D32" s="291"/>
      <c r="E32" s="345">
        <f t="shared" si="9"/>
        <v>0</v>
      </c>
      <c r="F32" s="48">
        <v>0</v>
      </c>
      <c r="G32" s="250">
        <f t="shared" si="2"/>
        <v>0</v>
      </c>
      <c r="H32" s="48">
        <v>0</v>
      </c>
      <c r="I32" s="64">
        <f t="shared" si="3"/>
        <v>0</v>
      </c>
      <c r="J32" s="48">
        <v>0</v>
      </c>
      <c r="K32" s="467">
        <f t="shared" si="4"/>
        <v>0</v>
      </c>
      <c r="L32" s="48">
        <v>0</v>
      </c>
      <c r="M32" s="75">
        <f t="shared" si="5"/>
        <v>0</v>
      </c>
      <c r="N32" s="93">
        <v>0</v>
      </c>
      <c r="O32" s="289">
        <f t="shared" si="6"/>
        <v>0</v>
      </c>
      <c r="P32" s="48">
        <v>0</v>
      </c>
      <c r="Q32" s="252">
        <f t="shared" si="0"/>
        <v>0</v>
      </c>
      <c r="R32" s="142">
        <f t="shared" si="7"/>
        <v>0</v>
      </c>
      <c r="S32" s="143">
        <f t="shared" si="8"/>
        <v>0</v>
      </c>
      <c r="T32" s="34"/>
      <c r="V32" s="167"/>
      <c r="W32" s="404"/>
      <c r="X32" s="405"/>
      <c r="Y32" s="391"/>
      <c r="Z32" s="402"/>
      <c r="AA32" s="273"/>
    </row>
    <row r="33" spans="1:27" s="35" customFormat="1" ht="12" customHeight="1" x14ac:dyDescent="0.25">
      <c r="A33" s="675"/>
      <c r="B33" s="29"/>
      <c r="C33" s="291"/>
      <c r="D33" s="291"/>
      <c r="E33" s="345">
        <f t="shared" si="9"/>
        <v>0</v>
      </c>
      <c r="F33" s="48">
        <v>0</v>
      </c>
      <c r="G33" s="250">
        <f t="shared" si="2"/>
        <v>0</v>
      </c>
      <c r="H33" s="48">
        <v>0</v>
      </c>
      <c r="I33" s="64">
        <f t="shared" si="3"/>
        <v>0</v>
      </c>
      <c r="J33" s="48">
        <v>0</v>
      </c>
      <c r="K33" s="467">
        <f t="shared" si="4"/>
        <v>0</v>
      </c>
      <c r="L33" s="48">
        <v>0</v>
      </c>
      <c r="M33" s="75">
        <f t="shared" si="5"/>
        <v>0</v>
      </c>
      <c r="N33" s="93">
        <v>0</v>
      </c>
      <c r="O33" s="289">
        <f t="shared" si="6"/>
        <v>0</v>
      </c>
      <c r="P33" s="48">
        <v>0</v>
      </c>
      <c r="Q33" s="252">
        <f t="shared" si="0"/>
        <v>0</v>
      </c>
      <c r="R33" s="142">
        <f t="shared" si="7"/>
        <v>0</v>
      </c>
      <c r="S33" s="143">
        <f t="shared" si="8"/>
        <v>0</v>
      </c>
      <c r="T33" s="34"/>
      <c r="V33" s="167"/>
      <c r="W33" s="404"/>
      <c r="X33" s="405"/>
      <c r="Y33" s="391"/>
      <c r="Z33" s="402"/>
      <c r="AA33" s="273"/>
    </row>
    <row r="34" spans="1:27" s="35" customFormat="1" ht="12" customHeight="1" x14ac:dyDescent="0.25">
      <c r="A34" s="675"/>
      <c r="B34" s="29"/>
      <c r="C34" s="291"/>
      <c r="D34" s="291"/>
      <c r="E34" s="345">
        <f t="shared" si="9"/>
        <v>0</v>
      </c>
      <c r="F34" s="48">
        <v>0</v>
      </c>
      <c r="G34" s="250">
        <f t="shared" si="2"/>
        <v>0</v>
      </c>
      <c r="H34" s="48">
        <v>0</v>
      </c>
      <c r="I34" s="64">
        <f t="shared" si="3"/>
        <v>0</v>
      </c>
      <c r="J34" s="48">
        <v>0</v>
      </c>
      <c r="K34" s="467">
        <f t="shared" si="4"/>
        <v>0</v>
      </c>
      <c r="L34" s="48">
        <v>0</v>
      </c>
      <c r="M34" s="75">
        <f t="shared" si="5"/>
        <v>0</v>
      </c>
      <c r="N34" s="93">
        <v>0</v>
      </c>
      <c r="O34" s="289">
        <f t="shared" si="6"/>
        <v>0</v>
      </c>
      <c r="P34" s="48">
        <v>0</v>
      </c>
      <c r="Q34" s="252">
        <f t="shared" si="0"/>
        <v>0</v>
      </c>
      <c r="R34" s="142">
        <f t="shared" si="7"/>
        <v>0</v>
      </c>
      <c r="S34" s="143">
        <f t="shared" si="8"/>
        <v>0</v>
      </c>
      <c r="T34" s="34"/>
      <c r="V34" s="167"/>
      <c r="W34" s="404"/>
      <c r="X34" s="405"/>
      <c r="Y34" s="391"/>
      <c r="Z34" s="402"/>
      <c r="AA34" s="273"/>
    </row>
    <row r="35" spans="1:27" s="35" customFormat="1" ht="12" customHeight="1" x14ac:dyDescent="0.25">
      <c r="A35" s="675"/>
      <c r="B35" s="29"/>
      <c r="C35" s="291"/>
      <c r="D35" s="291"/>
      <c r="E35" s="345">
        <f t="shared" si="9"/>
        <v>0</v>
      </c>
      <c r="F35" s="48">
        <v>0</v>
      </c>
      <c r="G35" s="250">
        <f t="shared" si="2"/>
        <v>0</v>
      </c>
      <c r="H35" s="48">
        <v>0</v>
      </c>
      <c r="I35" s="64">
        <f t="shared" si="3"/>
        <v>0</v>
      </c>
      <c r="J35" s="48">
        <v>0</v>
      </c>
      <c r="K35" s="467">
        <f t="shared" si="4"/>
        <v>0</v>
      </c>
      <c r="L35" s="48">
        <v>0</v>
      </c>
      <c r="M35" s="75">
        <f t="shared" si="5"/>
        <v>0</v>
      </c>
      <c r="N35" s="93">
        <v>0</v>
      </c>
      <c r="O35" s="289">
        <f t="shared" si="6"/>
        <v>0</v>
      </c>
      <c r="P35" s="48">
        <v>0</v>
      </c>
      <c r="Q35" s="252">
        <f t="shared" si="0"/>
        <v>0</v>
      </c>
      <c r="R35" s="142">
        <f t="shared" si="7"/>
        <v>0</v>
      </c>
      <c r="S35" s="143">
        <f t="shared" si="8"/>
        <v>0</v>
      </c>
      <c r="T35" s="34"/>
      <c r="V35" s="167"/>
      <c r="W35" s="404"/>
      <c r="X35" s="405"/>
      <c r="Y35" s="391"/>
      <c r="Z35" s="402"/>
      <c r="AA35" s="273"/>
    </row>
    <row r="36" spans="1:27" s="35" customFormat="1" ht="12" customHeight="1" thickBot="1" x14ac:dyDescent="0.3">
      <c r="A36" s="676"/>
      <c r="B36" s="30"/>
      <c r="C36" s="292"/>
      <c r="D36" s="292"/>
      <c r="E36" s="346"/>
      <c r="F36" s="48">
        <v>0</v>
      </c>
      <c r="G36" s="250">
        <f t="shared" si="2"/>
        <v>0</v>
      </c>
      <c r="H36" s="48">
        <v>0</v>
      </c>
      <c r="I36" s="64">
        <f t="shared" si="3"/>
        <v>0</v>
      </c>
      <c r="J36" s="48">
        <v>0</v>
      </c>
      <c r="K36" s="467">
        <f t="shared" si="4"/>
        <v>0</v>
      </c>
      <c r="L36" s="48">
        <v>0</v>
      </c>
      <c r="M36" s="75">
        <f t="shared" si="5"/>
        <v>0</v>
      </c>
      <c r="N36" s="94">
        <v>0</v>
      </c>
      <c r="O36" s="289">
        <f t="shared" si="6"/>
        <v>0</v>
      </c>
      <c r="P36" s="48">
        <v>0</v>
      </c>
      <c r="Q36" s="252">
        <f t="shared" si="0"/>
        <v>0</v>
      </c>
      <c r="R36" s="142">
        <f t="shared" si="7"/>
        <v>0</v>
      </c>
      <c r="S36" s="143">
        <f t="shared" si="8"/>
        <v>0</v>
      </c>
      <c r="T36" s="34"/>
      <c r="V36" s="167"/>
      <c r="W36" s="404"/>
      <c r="X36" s="405"/>
      <c r="Y36" s="391"/>
      <c r="Z36" s="402"/>
      <c r="AA36" s="273"/>
    </row>
    <row r="37" spans="1:27" s="111" customFormat="1" ht="18.75" customHeight="1" thickBot="1" x14ac:dyDescent="0.3">
      <c r="A37" s="36"/>
      <c r="B37" s="253" t="s">
        <v>355</v>
      </c>
      <c r="C37" s="282"/>
      <c r="D37" s="282"/>
      <c r="E37" s="254"/>
      <c r="F37" s="117"/>
      <c r="G37" s="255">
        <f>SUM(G12:G36)</f>
        <v>0</v>
      </c>
      <c r="H37" s="117"/>
      <c r="I37" s="256">
        <f>SUM(I12:I36)</f>
        <v>0</v>
      </c>
      <c r="J37" s="117"/>
      <c r="K37" s="256">
        <f>SUM(K12:K36)</f>
        <v>0</v>
      </c>
      <c r="L37" s="117"/>
      <c r="M37" s="256">
        <f>SUM(M12:M36)</f>
        <v>0</v>
      </c>
      <c r="N37" s="117"/>
      <c r="O37" s="256">
        <f>SUM(O12:O36)</f>
        <v>0</v>
      </c>
      <c r="P37" s="117"/>
      <c r="Q37" s="256">
        <f>SUM(Q12:Q36)</f>
        <v>0</v>
      </c>
      <c r="R37" s="117"/>
      <c r="S37" s="257">
        <f>SUM(S12:S36)</f>
        <v>0</v>
      </c>
      <c r="T37" s="110"/>
      <c r="V37" s="272"/>
      <c r="W37" s="406"/>
      <c r="X37" s="407"/>
      <c r="Y37" s="396"/>
      <c r="Z37" s="408"/>
      <c r="AA37" s="238"/>
    </row>
    <row r="38" spans="1:27" s="35" customFormat="1" ht="35.1" customHeight="1" thickTop="1" thickBot="1" x14ac:dyDescent="0.25">
      <c r="A38" s="36"/>
      <c r="B38" s="67" t="s">
        <v>352</v>
      </c>
      <c r="C38" s="67" t="s">
        <v>258</v>
      </c>
      <c r="D38" s="293" t="s">
        <v>259</v>
      </c>
      <c r="E38" s="293" t="s">
        <v>260</v>
      </c>
      <c r="F38" s="693" t="s">
        <v>102</v>
      </c>
      <c r="G38" s="694"/>
      <c r="H38" s="686" t="s">
        <v>103</v>
      </c>
      <c r="I38" s="687"/>
      <c r="J38" s="682" t="s">
        <v>186</v>
      </c>
      <c r="K38" s="683"/>
      <c r="L38" s="684" t="s">
        <v>104</v>
      </c>
      <c r="M38" s="685"/>
      <c r="N38" s="677" t="s">
        <v>253</v>
      </c>
      <c r="O38" s="678"/>
      <c r="P38" s="691" t="s">
        <v>105</v>
      </c>
      <c r="Q38" s="692"/>
      <c r="R38" s="695" t="s">
        <v>202</v>
      </c>
      <c r="S38" s="696"/>
      <c r="T38" s="34"/>
      <c r="V38" s="167"/>
      <c r="W38" s="397"/>
      <c r="X38" s="398"/>
      <c r="Y38" s="398"/>
      <c r="Z38" s="409"/>
      <c r="AA38" s="273"/>
    </row>
    <row r="39" spans="1:27" s="27" customFormat="1" ht="15.75" x14ac:dyDescent="0.25">
      <c r="A39" s="25"/>
      <c r="B39" s="66"/>
      <c r="C39" s="226"/>
      <c r="D39" s="604"/>
      <c r="E39" s="66"/>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413"/>
      <c r="X39" s="413"/>
      <c r="Y39" s="413"/>
      <c r="Z39" s="413"/>
    </row>
    <row r="40" spans="1:27" s="35" customFormat="1" ht="12.95" customHeight="1" x14ac:dyDescent="0.2">
      <c r="A40" s="674" t="s">
        <v>28</v>
      </c>
      <c r="B40" s="63" t="s">
        <v>359</v>
      </c>
      <c r="C40" s="28">
        <v>20000</v>
      </c>
      <c r="D40" s="296">
        <v>20000</v>
      </c>
      <c r="E40" s="231">
        <f>C40-D40</f>
        <v>0</v>
      </c>
      <c r="F40" s="37">
        <v>0.05</v>
      </c>
      <c r="G40" s="40">
        <f>ROUND(D40*F40,2)</f>
        <v>1000</v>
      </c>
      <c r="H40" s="37">
        <v>0.03</v>
      </c>
      <c r="I40" s="39">
        <f>ROUND(D40*H40,2)</f>
        <v>600</v>
      </c>
      <c r="J40" s="37">
        <v>0.04</v>
      </c>
      <c r="K40" s="38">
        <f>ROUND(D40*J40,2)</f>
        <v>800</v>
      </c>
      <c r="L40" s="240">
        <v>2.5000000000000001E-2</v>
      </c>
      <c r="M40" s="39">
        <f>ROUND(D40*L40,2)</f>
        <v>500</v>
      </c>
      <c r="N40" s="241">
        <v>1.7999999999999999E-2</v>
      </c>
      <c r="O40" s="39">
        <f>D40*N40</f>
        <v>360</v>
      </c>
      <c r="P40" s="241">
        <v>1.7999999999999999E-2</v>
      </c>
      <c r="Q40" s="121">
        <f>ROUND(D40*P40,2)</f>
        <v>360</v>
      </c>
      <c r="R40" s="242">
        <f>F40+L40+H40+J40+P40</f>
        <v>0.16300000000000001</v>
      </c>
      <c r="S40" s="148">
        <f>K40+I40+M40+G40+Q40+O40</f>
        <v>3620</v>
      </c>
      <c r="T40" s="34"/>
    </row>
    <row r="41" spans="1:27" s="35" customFormat="1" ht="12.95" customHeight="1" x14ac:dyDescent="0.2">
      <c r="A41" s="675"/>
      <c r="B41" s="63" t="s">
        <v>358</v>
      </c>
      <c r="C41" s="28">
        <v>0</v>
      </c>
      <c r="D41" s="296">
        <v>0</v>
      </c>
      <c r="E41" s="231">
        <f>C41-D41</f>
        <v>0</v>
      </c>
      <c r="F41" s="37">
        <v>0.05</v>
      </c>
      <c r="G41" s="40">
        <f>ROUND(D41*F41,2)</f>
        <v>0</v>
      </c>
      <c r="H41" s="37">
        <v>0.03</v>
      </c>
      <c r="I41" s="39">
        <f>ROUND(D41*H41,2)</f>
        <v>0</v>
      </c>
      <c r="J41" s="37">
        <v>0.04</v>
      </c>
      <c r="K41" s="38">
        <f>ROUND(D41*J41,2)</f>
        <v>0</v>
      </c>
      <c r="L41" s="240">
        <v>2.5000000000000001E-2</v>
      </c>
      <c r="M41" s="39">
        <f>ROUND(D41*L41,2)</f>
        <v>0</v>
      </c>
      <c r="N41" s="241">
        <v>1.7999999999999999E-2</v>
      </c>
      <c r="O41" s="39">
        <f>D41*N41</f>
        <v>0</v>
      </c>
      <c r="P41" s="241">
        <v>1.7999999999999999E-2</v>
      </c>
      <c r="Q41" s="121">
        <f>ROUND(D41*P41,2)</f>
        <v>0</v>
      </c>
      <c r="R41" s="242">
        <f>F41+L41+H41+J41+P41</f>
        <v>0.16300000000000001</v>
      </c>
      <c r="S41" s="148">
        <f>K41+I41+M41+G41+Q41+O41</f>
        <v>0</v>
      </c>
      <c r="T41" s="34"/>
    </row>
    <row r="42" spans="1:27" s="35" customFormat="1" ht="12" customHeight="1" x14ac:dyDescent="0.2">
      <c r="A42" s="675"/>
      <c r="B42" s="29"/>
      <c r="C42" s="291"/>
      <c r="D42" s="291"/>
      <c r="E42" s="344">
        <f t="shared" ref="E42:E65" si="10">C42-D42</f>
        <v>0</v>
      </c>
      <c r="F42" s="48">
        <v>0</v>
      </c>
      <c r="G42" s="250">
        <f>ROUND(D42*F42,2)</f>
        <v>0</v>
      </c>
      <c r="H42" s="48">
        <v>0</v>
      </c>
      <c r="I42" s="64">
        <f>ROUND(D42*H42,2)</f>
        <v>0</v>
      </c>
      <c r="J42" s="48">
        <v>0</v>
      </c>
      <c r="K42" s="467">
        <f>ROUND(D42*J42,2)</f>
        <v>0</v>
      </c>
      <c r="L42" s="48">
        <v>0</v>
      </c>
      <c r="M42" s="75">
        <f>ROUND(D42*L42,2)</f>
        <v>0</v>
      </c>
      <c r="N42" s="93">
        <v>0</v>
      </c>
      <c r="O42" s="289">
        <f>ROUND(D42*N42,2)</f>
        <v>0</v>
      </c>
      <c r="P42" s="48">
        <v>0</v>
      </c>
      <c r="Q42" s="252">
        <f>ROUND(D42*P42,2)</f>
        <v>0</v>
      </c>
      <c r="R42" s="142">
        <f>F42+L42+H42+J42+P42+N42</f>
        <v>0</v>
      </c>
      <c r="S42" s="143">
        <f>K42+I42+M42+G42+Q42+O42</f>
        <v>0</v>
      </c>
      <c r="T42" s="34"/>
      <c r="W42" s="294"/>
    </row>
    <row r="43" spans="1:27" s="35" customFormat="1" ht="12" customHeight="1" x14ac:dyDescent="0.25">
      <c r="A43" s="675"/>
      <c r="B43" s="29"/>
      <c r="C43" s="291"/>
      <c r="D43" s="291"/>
      <c r="E43" s="345">
        <f t="shared" si="10"/>
        <v>0</v>
      </c>
      <c r="F43" s="48">
        <v>0</v>
      </c>
      <c r="G43" s="250">
        <f t="shared" ref="G43:G66" si="11">ROUND(D43*F43,2)</f>
        <v>0</v>
      </c>
      <c r="H43" s="48">
        <v>0</v>
      </c>
      <c r="I43" s="64">
        <f t="shared" ref="I43:I66" si="12">ROUND(D43*H43,2)</f>
        <v>0</v>
      </c>
      <c r="J43" s="48">
        <v>0</v>
      </c>
      <c r="K43" s="467">
        <f t="shared" ref="K43:K66" si="13">ROUND(D43*J43,2)</f>
        <v>0</v>
      </c>
      <c r="L43" s="48">
        <v>0</v>
      </c>
      <c r="M43" s="75">
        <f t="shared" ref="M43:M66" si="14">ROUND(D43*L43,2)</f>
        <v>0</v>
      </c>
      <c r="N43" s="93">
        <v>0</v>
      </c>
      <c r="O43" s="289">
        <f t="shared" ref="O43:O66" si="15">ROUND(D43*N43,2)</f>
        <v>0</v>
      </c>
      <c r="P43" s="48">
        <v>0</v>
      </c>
      <c r="Q43" s="252">
        <f t="shared" ref="Q43:Q66" si="16">ROUND(D43*P43,2)</f>
        <v>0</v>
      </c>
      <c r="R43" s="142">
        <f t="shared" ref="R43:R66" si="17">F43+L43+H43+J43+P43+N43</f>
        <v>0</v>
      </c>
      <c r="S43" s="143">
        <f t="shared" ref="S43:S66" si="18">K43+I43+M43+G43+Q43+O43</f>
        <v>0</v>
      </c>
      <c r="T43" s="34"/>
      <c r="W43" s="295"/>
    </row>
    <row r="44" spans="1:27" s="35" customFormat="1" ht="12" customHeight="1" x14ac:dyDescent="0.25">
      <c r="A44" s="675"/>
      <c r="B44" s="29"/>
      <c r="C44" s="291"/>
      <c r="D44" s="291"/>
      <c r="E44" s="345">
        <f t="shared" si="10"/>
        <v>0</v>
      </c>
      <c r="F44" s="48">
        <v>0</v>
      </c>
      <c r="G44" s="250">
        <f t="shared" si="11"/>
        <v>0</v>
      </c>
      <c r="H44" s="48">
        <v>0</v>
      </c>
      <c r="I44" s="64">
        <f t="shared" si="12"/>
        <v>0</v>
      </c>
      <c r="J44" s="48">
        <v>0</v>
      </c>
      <c r="K44" s="467">
        <f t="shared" si="13"/>
        <v>0</v>
      </c>
      <c r="L44" s="48">
        <v>0</v>
      </c>
      <c r="M44" s="75">
        <f t="shared" si="14"/>
        <v>0</v>
      </c>
      <c r="N44" s="93">
        <v>0</v>
      </c>
      <c r="O44" s="289">
        <f t="shared" si="15"/>
        <v>0</v>
      </c>
      <c r="P44" s="48">
        <v>0</v>
      </c>
      <c r="Q44" s="252">
        <f t="shared" si="16"/>
        <v>0</v>
      </c>
      <c r="R44" s="142">
        <f t="shared" si="17"/>
        <v>0</v>
      </c>
      <c r="S44" s="143">
        <f t="shared" si="18"/>
        <v>0</v>
      </c>
      <c r="T44" s="34"/>
      <c r="W44" s="295"/>
      <c r="X44" s="294"/>
    </row>
    <row r="45" spans="1:27" s="35" customFormat="1" ht="12" customHeight="1" x14ac:dyDescent="0.25">
      <c r="A45" s="675"/>
      <c r="B45" s="29"/>
      <c r="C45" s="291"/>
      <c r="D45" s="291"/>
      <c r="E45" s="345">
        <f t="shared" si="10"/>
        <v>0</v>
      </c>
      <c r="F45" s="48">
        <v>0</v>
      </c>
      <c r="G45" s="250">
        <f t="shared" si="11"/>
        <v>0</v>
      </c>
      <c r="H45" s="48">
        <v>0</v>
      </c>
      <c r="I45" s="64">
        <f t="shared" si="12"/>
        <v>0</v>
      </c>
      <c r="J45" s="48">
        <v>0</v>
      </c>
      <c r="K45" s="467">
        <f t="shared" si="13"/>
        <v>0</v>
      </c>
      <c r="L45" s="48">
        <v>0</v>
      </c>
      <c r="M45" s="75">
        <f t="shared" si="14"/>
        <v>0</v>
      </c>
      <c r="N45" s="93">
        <v>0</v>
      </c>
      <c r="O45" s="289">
        <f t="shared" si="15"/>
        <v>0</v>
      </c>
      <c r="P45" s="48">
        <v>0</v>
      </c>
      <c r="Q45" s="252">
        <f t="shared" si="16"/>
        <v>0</v>
      </c>
      <c r="R45" s="142">
        <f t="shared" si="17"/>
        <v>0</v>
      </c>
      <c r="S45" s="143">
        <f t="shared" si="18"/>
        <v>0</v>
      </c>
      <c r="T45" s="34"/>
      <c r="W45" s="294"/>
      <c r="X45" s="295"/>
    </row>
    <row r="46" spans="1:27" s="35" customFormat="1" ht="12" customHeight="1" x14ac:dyDescent="0.25">
      <c r="A46" s="675"/>
      <c r="B46" s="29"/>
      <c r="C46" s="291"/>
      <c r="D46" s="291"/>
      <c r="E46" s="345">
        <f t="shared" si="10"/>
        <v>0</v>
      </c>
      <c r="F46" s="48">
        <v>0</v>
      </c>
      <c r="G46" s="250">
        <f t="shared" si="11"/>
        <v>0</v>
      </c>
      <c r="H46" s="48">
        <v>0</v>
      </c>
      <c r="I46" s="64">
        <f t="shared" si="12"/>
        <v>0</v>
      </c>
      <c r="J46" s="48">
        <v>0</v>
      </c>
      <c r="K46" s="467">
        <f t="shared" si="13"/>
        <v>0</v>
      </c>
      <c r="L46" s="48">
        <v>0</v>
      </c>
      <c r="M46" s="75">
        <f t="shared" si="14"/>
        <v>0</v>
      </c>
      <c r="N46" s="93">
        <v>0</v>
      </c>
      <c r="O46" s="289">
        <f t="shared" si="15"/>
        <v>0</v>
      </c>
      <c r="P46" s="48">
        <v>0</v>
      </c>
      <c r="Q46" s="252">
        <f t="shared" si="16"/>
        <v>0</v>
      </c>
      <c r="R46" s="142">
        <f t="shared" si="17"/>
        <v>0</v>
      </c>
      <c r="S46" s="143">
        <f t="shared" si="18"/>
        <v>0</v>
      </c>
      <c r="T46" s="34"/>
      <c r="X46" s="295"/>
    </row>
    <row r="47" spans="1:27" s="35" customFormat="1" ht="12" customHeight="1" x14ac:dyDescent="0.25">
      <c r="A47" s="675"/>
      <c r="B47" s="29"/>
      <c r="C47" s="291"/>
      <c r="D47" s="291"/>
      <c r="E47" s="345">
        <f t="shared" si="10"/>
        <v>0</v>
      </c>
      <c r="F47" s="48">
        <v>0</v>
      </c>
      <c r="G47" s="250">
        <f t="shared" si="11"/>
        <v>0</v>
      </c>
      <c r="H47" s="48">
        <v>0</v>
      </c>
      <c r="I47" s="64">
        <f t="shared" si="12"/>
        <v>0</v>
      </c>
      <c r="J47" s="48">
        <v>0</v>
      </c>
      <c r="K47" s="467">
        <f t="shared" si="13"/>
        <v>0</v>
      </c>
      <c r="L47" s="48">
        <v>0</v>
      </c>
      <c r="M47" s="75">
        <f t="shared" si="14"/>
        <v>0</v>
      </c>
      <c r="N47" s="93">
        <v>0</v>
      </c>
      <c r="O47" s="289">
        <f t="shared" si="15"/>
        <v>0</v>
      </c>
      <c r="P47" s="48">
        <v>0</v>
      </c>
      <c r="Q47" s="252">
        <f t="shared" si="16"/>
        <v>0</v>
      </c>
      <c r="R47" s="142">
        <f t="shared" si="17"/>
        <v>0</v>
      </c>
      <c r="S47" s="143">
        <f t="shared" si="18"/>
        <v>0</v>
      </c>
      <c r="T47" s="34"/>
      <c r="X47" s="295"/>
    </row>
    <row r="48" spans="1:27" s="35" customFormat="1" ht="12" customHeight="1" x14ac:dyDescent="0.25">
      <c r="A48" s="675"/>
      <c r="B48" s="29"/>
      <c r="C48" s="291"/>
      <c r="D48" s="291"/>
      <c r="E48" s="345">
        <f t="shared" si="10"/>
        <v>0</v>
      </c>
      <c r="F48" s="48">
        <v>0</v>
      </c>
      <c r="G48" s="250">
        <f t="shared" si="11"/>
        <v>0</v>
      </c>
      <c r="H48" s="48">
        <v>0</v>
      </c>
      <c r="I48" s="64">
        <f t="shared" si="12"/>
        <v>0</v>
      </c>
      <c r="J48" s="48">
        <v>0</v>
      </c>
      <c r="K48" s="467">
        <f t="shared" si="13"/>
        <v>0</v>
      </c>
      <c r="L48" s="48">
        <v>0</v>
      </c>
      <c r="M48" s="75">
        <f t="shared" si="14"/>
        <v>0</v>
      </c>
      <c r="N48" s="93">
        <v>0</v>
      </c>
      <c r="O48" s="289">
        <f t="shared" si="15"/>
        <v>0</v>
      </c>
      <c r="P48" s="48">
        <v>0</v>
      </c>
      <c r="Q48" s="252">
        <f t="shared" si="16"/>
        <v>0</v>
      </c>
      <c r="R48" s="142">
        <f t="shared" si="17"/>
        <v>0</v>
      </c>
      <c r="S48" s="143">
        <f t="shared" si="18"/>
        <v>0</v>
      </c>
      <c r="T48" s="34"/>
      <c r="X48" s="295"/>
    </row>
    <row r="49" spans="1:24" s="35" customFormat="1" ht="12" customHeight="1" x14ac:dyDescent="0.25">
      <c r="A49" s="675"/>
      <c r="B49" s="29"/>
      <c r="C49" s="291"/>
      <c r="D49" s="291"/>
      <c r="E49" s="345">
        <f t="shared" si="10"/>
        <v>0</v>
      </c>
      <c r="F49" s="48">
        <v>0</v>
      </c>
      <c r="G49" s="250">
        <f t="shared" si="11"/>
        <v>0</v>
      </c>
      <c r="H49" s="48">
        <v>0</v>
      </c>
      <c r="I49" s="64">
        <f t="shared" si="12"/>
        <v>0</v>
      </c>
      <c r="J49" s="48">
        <v>0</v>
      </c>
      <c r="K49" s="467">
        <f t="shared" si="13"/>
        <v>0</v>
      </c>
      <c r="L49" s="48">
        <v>0</v>
      </c>
      <c r="M49" s="75">
        <f t="shared" si="14"/>
        <v>0</v>
      </c>
      <c r="N49" s="93">
        <v>0</v>
      </c>
      <c r="O49" s="289">
        <f t="shared" si="15"/>
        <v>0</v>
      </c>
      <c r="P49" s="48">
        <v>0</v>
      </c>
      <c r="Q49" s="252">
        <f t="shared" si="16"/>
        <v>0</v>
      </c>
      <c r="R49" s="142">
        <f t="shared" si="17"/>
        <v>0</v>
      </c>
      <c r="S49" s="143">
        <f t="shared" si="18"/>
        <v>0</v>
      </c>
      <c r="T49" s="34"/>
      <c r="X49" s="295"/>
    </row>
    <row r="50" spans="1:24" s="35" customFormat="1" ht="12" customHeight="1" x14ac:dyDescent="0.25">
      <c r="A50" s="675"/>
      <c r="B50" s="29"/>
      <c r="C50" s="291"/>
      <c r="D50" s="291"/>
      <c r="E50" s="345">
        <f t="shared" si="10"/>
        <v>0</v>
      </c>
      <c r="F50" s="48">
        <v>0</v>
      </c>
      <c r="G50" s="250">
        <f t="shared" si="11"/>
        <v>0</v>
      </c>
      <c r="H50" s="48">
        <v>0</v>
      </c>
      <c r="I50" s="64">
        <f t="shared" si="12"/>
        <v>0</v>
      </c>
      <c r="J50" s="48">
        <v>0</v>
      </c>
      <c r="K50" s="467">
        <f t="shared" si="13"/>
        <v>0</v>
      </c>
      <c r="L50" s="48">
        <v>0</v>
      </c>
      <c r="M50" s="75">
        <f t="shared" si="14"/>
        <v>0</v>
      </c>
      <c r="N50" s="93">
        <v>0</v>
      </c>
      <c r="O50" s="289">
        <f t="shared" si="15"/>
        <v>0</v>
      </c>
      <c r="P50" s="48">
        <v>0</v>
      </c>
      <c r="Q50" s="252">
        <f t="shared" si="16"/>
        <v>0</v>
      </c>
      <c r="R50" s="142">
        <f t="shared" si="17"/>
        <v>0</v>
      </c>
      <c r="S50" s="143">
        <f t="shared" si="18"/>
        <v>0</v>
      </c>
      <c r="T50" s="34"/>
      <c r="X50" s="295"/>
    </row>
    <row r="51" spans="1:24" s="35" customFormat="1" ht="12" customHeight="1" x14ac:dyDescent="0.25">
      <c r="A51" s="675"/>
      <c r="B51" s="29"/>
      <c r="C51" s="291"/>
      <c r="D51" s="291"/>
      <c r="E51" s="345">
        <f t="shared" si="10"/>
        <v>0</v>
      </c>
      <c r="F51" s="48">
        <v>0</v>
      </c>
      <c r="G51" s="250">
        <f t="shared" si="11"/>
        <v>0</v>
      </c>
      <c r="H51" s="48">
        <v>0</v>
      </c>
      <c r="I51" s="64">
        <f t="shared" si="12"/>
        <v>0</v>
      </c>
      <c r="J51" s="48">
        <v>0</v>
      </c>
      <c r="K51" s="467">
        <f t="shared" si="13"/>
        <v>0</v>
      </c>
      <c r="L51" s="48">
        <v>0</v>
      </c>
      <c r="M51" s="75">
        <f t="shared" si="14"/>
        <v>0</v>
      </c>
      <c r="N51" s="93">
        <v>0</v>
      </c>
      <c r="O51" s="289">
        <f t="shared" si="15"/>
        <v>0</v>
      </c>
      <c r="P51" s="48">
        <v>0</v>
      </c>
      <c r="Q51" s="252">
        <f t="shared" si="16"/>
        <v>0</v>
      </c>
      <c r="R51" s="142">
        <f t="shared" si="17"/>
        <v>0</v>
      </c>
      <c r="S51" s="143">
        <f t="shared" si="18"/>
        <v>0</v>
      </c>
      <c r="T51" s="34"/>
      <c r="X51"/>
    </row>
    <row r="52" spans="1:24" s="35" customFormat="1" ht="12" customHeight="1" x14ac:dyDescent="0.25">
      <c r="A52" s="675"/>
      <c r="B52" s="29"/>
      <c r="C52" s="291"/>
      <c r="D52" s="291"/>
      <c r="E52" s="345">
        <f t="shared" si="10"/>
        <v>0</v>
      </c>
      <c r="F52" s="48">
        <v>0</v>
      </c>
      <c r="G52" s="250">
        <f t="shared" si="11"/>
        <v>0</v>
      </c>
      <c r="H52" s="48">
        <v>0</v>
      </c>
      <c r="I52" s="64">
        <f t="shared" si="12"/>
        <v>0</v>
      </c>
      <c r="J52" s="48">
        <v>0</v>
      </c>
      <c r="K52" s="467">
        <f t="shared" si="13"/>
        <v>0</v>
      </c>
      <c r="L52" s="48">
        <v>0</v>
      </c>
      <c r="M52" s="75">
        <f t="shared" si="14"/>
        <v>0</v>
      </c>
      <c r="N52" s="93">
        <v>0</v>
      </c>
      <c r="O52" s="289">
        <f t="shared" si="15"/>
        <v>0</v>
      </c>
      <c r="P52" s="48">
        <v>0</v>
      </c>
      <c r="Q52" s="252">
        <f t="shared" si="16"/>
        <v>0</v>
      </c>
      <c r="R52" s="142">
        <f t="shared" si="17"/>
        <v>0</v>
      </c>
      <c r="S52" s="143">
        <f t="shared" si="18"/>
        <v>0</v>
      </c>
      <c r="T52" s="34"/>
      <c r="X52" s="295"/>
    </row>
    <row r="53" spans="1:24" s="35" customFormat="1" ht="12" customHeight="1" x14ac:dyDescent="0.25">
      <c r="A53" s="675"/>
      <c r="B53" s="29"/>
      <c r="C53" s="291"/>
      <c r="D53" s="291"/>
      <c r="E53" s="345">
        <f t="shared" si="10"/>
        <v>0</v>
      </c>
      <c r="F53" s="48">
        <v>0</v>
      </c>
      <c r="G53" s="250">
        <f t="shared" si="11"/>
        <v>0</v>
      </c>
      <c r="H53" s="48">
        <v>0</v>
      </c>
      <c r="I53" s="64">
        <f t="shared" si="12"/>
        <v>0</v>
      </c>
      <c r="J53" s="48">
        <v>0</v>
      </c>
      <c r="K53" s="467">
        <f t="shared" si="13"/>
        <v>0</v>
      </c>
      <c r="L53" s="48">
        <v>0</v>
      </c>
      <c r="M53" s="75">
        <f t="shared" si="14"/>
        <v>0</v>
      </c>
      <c r="N53" s="93">
        <v>0</v>
      </c>
      <c r="O53" s="289">
        <f t="shared" si="15"/>
        <v>0</v>
      </c>
      <c r="P53" s="48">
        <v>0</v>
      </c>
      <c r="Q53" s="252">
        <f t="shared" si="16"/>
        <v>0</v>
      </c>
      <c r="R53" s="142">
        <f t="shared" si="17"/>
        <v>0</v>
      </c>
      <c r="S53" s="143">
        <f t="shared" si="18"/>
        <v>0</v>
      </c>
      <c r="T53" s="34"/>
      <c r="X53" s="295"/>
    </row>
    <row r="54" spans="1:24" s="35" customFormat="1" ht="12" customHeight="1" x14ac:dyDescent="0.2">
      <c r="A54" s="675"/>
      <c r="B54" s="29"/>
      <c r="C54" s="291"/>
      <c r="D54" s="291"/>
      <c r="E54" s="345">
        <f t="shared" si="10"/>
        <v>0</v>
      </c>
      <c r="F54" s="48">
        <v>0</v>
      </c>
      <c r="G54" s="250">
        <f t="shared" si="11"/>
        <v>0</v>
      </c>
      <c r="H54" s="48">
        <v>0</v>
      </c>
      <c r="I54" s="64">
        <f t="shared" si="12"/>
        <v>0</v>
      </c>
      <c r="J54" s="48">
        <v>0</v>
      </c>
      <c r="K54" s="467">
        <f t="shared" si="13"/>
        <v>0</v>
      </c>
      <c r="L54" s="48">
        <v>0</v>
      </c>
      <c r="M54" s="75">
        <f t="shared" si="14"/>
        <v>0</v>
      </c>
      <c r="N54" s="93">
        <v>0</v>
      </c>
      <c r="O54" s="289">
        <f t="shared" si="15"/>
        <v>0</v>
      </c>
      <c r="P54" s="48">
        <v>0</v>
      </c>
      <c r="Q54" s="252">
        <f t="shared" si="16"/>
        <v>0</v>
      </c>
      <c r="R54" s="142">
        <f t="shared" si="17"/>
        <v>0</v>
      </c>
      <c r="S54" s="143">
        <f t="shared" si="18"/>
        <v>0</v>
      </c>
      <c r="T54" s="34"/>
      <c r="X54" s="294"/>
    </row>
    <row r="55" spans="1:24" s="35" customFormat="1" ht="12" customHeight="1" x14ac:dyDescent="0.2">
      <c r="A55" s="675"/>
      <c r="B55" s="29"/>
      <c r="C55" s="291"/>
      <c r="D55" s="291"/>
      <c r="E55" s="345">
        <f t="shared" si="10"/>
        <v>0</v>
      </c>
      <c r="F55" s="48">
        <v>0</v>
      </c>
      <c r="G55" s="250">
        <f t="shared" si="11"/>
        <v>0</v>
      </c>
      <c r="H55" s="48">
        <v>0</v>
      </c>
      <c r="I55" s="64">
        <f t="shared" si="12"/>
        <v>0</v>
      </c>
      <c r="J55" s="48">
        <v>0</v>
      </c>
      <c r="K55" s="467">
        <f t="shared" si="13"/>
        <v>0</v>
      </c>
      <c r="L55" s="48">
        <v>0</v>
      </c>
      <c r="M55" s="75">
        <f t="shared" si="14"/>
        <v>0</v>
      </c>
      <c r="N55" s="93">
        <v>0</v>
      </c>
      <c r="O55" s="289">
        <f t="shared" si="15"/>
        <v>0</v>
      </c>
      <c r="P55" s="48">
        <v>0</v>
      </c>
      <c r="Q55" s="252">
        <f t="shared" si="16"/>
        <v>0</v>
      </c>
      <c r="R55" s="142">
        <f t="shared" si="17"/>
        <v>0</v>
      </c>
      <c r="S55" s="143">
        <f t="shared" si="18"/>
        <v>0</v>
      </c>
      <c r="T55" s="34"/>
      <c r="X55" s="294"/>
    </row>
    <row r="56" spans="1:24" s="35" customFormat="1" ht="12" customHeight="1" x14ac:dyDescent="0.25">
      <c r="A56" s="675"/>
      <c r="B56" s="29"/>
      <c r="C56" s="291"/>
      <c r="D56" s="291"/>
      <c r="E56" s="345">
        <f t="shared" si="10"/>
        <v>0</v>
      </c>
      <c r="F56" s="48">
        <v>0</v>
      </c>
      <c r="G56" s="250">
        <f t="shared" si="11"/>
        <v>0</v>
      </c>
      <c r="H56" s="48">
        <v>0</v>
      </c>
      <c r="I56" s="64">
        <f t="shared" si="12"/>
        <v>0</v>
      </c>
      <c r="J56" s="48">
        <v>0</v>
      </c>
      <c r="K56" s="467">
        <f t="shared" si="13"/>
        <v>0</v>
      </c>
      <c r="L56" s="48">
        <v>0</v>
      </c>
      <c r="M56" s="75">
        <f t="shared" si="14"/>
        <v>0</v>
      </c>
      <c r="N56" s="93">
        <v>0</v>
      </c>
      <c r="O56" s="289">
        <f t="shared" si="15"/>
        <v>0</v>
      </c>
      <c r="P56" s="48">
        <v>0</v>
      </c>
      <c r="Q56" s="252">
        <f t="shared" si="16"/>
        <v>0</v>
      </c>
      <c r="R56" s="142">
        <f t="shared" si="17"/>
        <v>0</v>
      </c>
      <c r="S56" s="143">
        <f t="shared" si="18"/>
        <v>0</v>
      </c>
      <c r="T56" s="34"/>
      <c r="X56" s="295"/>
    </row>
    <row r="57" spans="1:24" s="35" customFormat="1" ht="12" customHeight="1" x14ac:dyDescent="0.25">
      <c r="A57" s="675"/>
      <c r="B57" s="29"/>
      <c r="C57" s="291"/>
      <c r="D57" s="291"/>
      <c r="E57" s="345">
        <f t="shared" si="10"/>
        <v>0</v>
      </c>
      <c r="F57" s="48">
        <v>0</v>
      </c>
      <c r="G57" s="250">
        <f t="shared" si="11"/>
        <v>0</v>
      </c>
      <c r="H57" s="48">
        <v>0</v>
      </c>
      <c r="I57" s="64">
        <f t="shared" si="12"/>
        <v>0</v>
      </c>
      <c r="J57" s="48">
        <v>0</v>
      </c>
      <c r="K57" s="467">
        <f t="shared" si="13"/>
        <v>0</v>
      </c>
      <c r="L57" s="48">
        <v>0</v>
      </c>
      <c r="M57" s="75">
        <f t="shared" si="14"/>
        <v>0</v>
      </c>
      <c r="N57" s="93">
        <v>0</v>
      </c>
      <c r="O57" s="289">
        <f t="shared" si="15"/>
        <v>0</v>
      </c>
      <c r="P57" s="48">
        <v>0</v>
      </c>
      <c r="Q57" s="252">
        <f t="shared" si="16"/>
        <v>0</v>
      </c>
      <c r="R57" s="142">
        <f t="shared" si="17"/>
        <v>0</v>
      </c>
      <c r="S57" s="143">
        <f t="shared" si="18"/>
        <v>0</v>
      </c>
      <c r="T57" s="34"/>
      <c r="X57" s="295"/>
    </row>
    <row r="58" spans="1:24" s="35" customFormat="1" ht="12" customHeight="1" x14ac:dyDescent="0.2">
      <c r="A58" s="675"/>
      <c r="B58" s="29"/>
      <c r="C58" s="291"/>
      <c r="D58" s="291"/>
      <c r="E58" s="345">
        <f t="shared" si="10"/>
        <v>0</v>
      </c>
      <c r="F58" s="48">
        <v>0</v>
      </c>
      <c r="G58" s="250">
        <f t="shared" si="11"/>
        <v>0</v>
      </c>
      <c r="H58" s="48">
        <v>0</v>
      </c>
      <c r="I58" s="64">
        <f t="shared" si="12"/>
        <v>0</v>
      </c>
      <c r="J58" s="48">
        <v>0</v>
      </c>
      <c r="K58" s="467">
        <f t="shared" si="13"/>
        <v>0</v>
      </c>
      <c r="L58" s="48">
        <v>0</v>
      </c>
      <c r="M58" s="75">
        <f t="shared" si="14"/>
        <v>0</v>
      </c>
      <c r="N58" s="93">
        <v>0</v>
      </c>
      <c r="O58" s="289">
        <f t="shared" si="15"/>
        <v>0</v>
      </c>
      <c r="P58" s="48">
        <v>0</v>
      </c>
      <c r="Q58" s="252">
        <f t="shared" si="16"/>
        <v>0</v>
      </c>
      <c r="R58" s="142">
        <f t="shared" si="17"/>
        <v>0</v>
      </c>
      <c r="S58" s="143">
        <f t="shared" si="18"/>
        <v>0</v>
      </c>
      <c r="T58" s="34"/>
      <c r="X58" s="294"/>
    </row>
    <row r="59" spans="1:24" s="35" customFormat="1" ht="12" customHeight="1" x14ac:dyDescent="0.25">
      <c r="A59" s="675"/>
      <c r="B59" s="29"/>
      <c r="C59" s="291"/>
      <c r="D59" s="291"/>
      <c r="E59" s="345">
        <f t="shared" si="10"/>
        <v>0</v>
      </c>
      <c r="F59" s="48">
        <v>0</v>
      </c>
      <c r="G59" s="250">
        <f t="shared" si="11"/>
        <v>0</v>
      </c>
      <c r="H59" s="48">
        <v>0</v>
      </c>
      <c r="I59" s="64">
        <f t="shared" si="12"/>
        <v>0</v>
      </c>
      <c r="J59" s="48">
        <v>0</v>
      </c>
      <c r="K59" s="467">
        <f t="shared" si="13"/>
        <v>0</v>
      </c>
      <c r="L59" s="48">
        <v>0</v>
      </c>
      <c r="M59" s="75">
        <f t="shared" si="14"/>
        <v>0</v>
      </c>
      <c r="N59" s="93">
        <v>0</v>
      </c>
      <c r="O59" s="289">
        <f t="shared" si="15"/>
        <v>0</v>
      </c>
      <c r="P59" s="48">
        <v>0</v>
      </c>
      <c r="Q59" s="252">
        <f t="shared" si="16"/>
        <v>0</v>
      </c>
      <c r="R59" s="142">
        <f t="shared" si="17"/>
        <v>0</v>
      </c>
      <c r="S59" s="143">
        <f t="shared" si="18"/>
        <v>0</v>
      </c>
      <c r="T59" s="34"/>
      <c r="X59" s="295"/>
    </row>
    <row r="60" spans="1:24" s="35" customFormat="1" ht="12" customHeight="1" x14ac:dyDescent="0.2">
      <c r="A60" s="675"/>
      <c r="B60" s="29"/>
      <c r="C60" s="291"/>
      <c r="D60" s="291"/>
      <c r="E60" s="345">
        <f t="shared" si="10"/>
        <v>0</v>
      </c>
      <c r="F60" s="48">
        <v>0</v>
      </c>
      <c r="G60" s="250">
        <f t="shared" si="11"/>
        <v>0</v>
      </c>
      <c r="H60" s="48">
        <v>0</v>
      </c>
      <c r="I60" s="64">
        <f t="shared" si="12"/>
        <v>0</v>
      </c>
      <c r="J60" s="48">
        <v>0</v>
      </c>
      <c r="K60" s="467">
        <f t="shared" si="13"/>
        <v>0</v>
      </c>
      <c r="L60" s="48">
        <v>0</v>
      </c>
      <c r="M60" s="75">
        <f t="shared" si="14"/>
        <v>0</v>
      </c>
      <c r="N60" s="93">
        <v>0</v>
      </c>
      <c r="O60" s="289">
        <f t="shared" si="15"/>
        <v>0</v>
      </c>
      <c r="P60" s="48">
        <v>0</v>
      </c>
      <c r="Q60" s="252">
        <f t="shared" si="16"/>
        <v>0</v>
      </c>
      <c r="R60" s="142">
        <f t="shared" si="17"/>
        <v>0</v>
      </c>
      <c r="S60" s="143">
        <f t="shared" si="18"/>
        <v>0</v>
      </c>
      <c r="T60" s="34"/>
      <c r="X60" s="294"/>
    </row>
    <row r="61" spans="1:24" s="35" customFormat="1" ht="12" customHeight="1" x14ac:dyDescent="0.2">
      <c r="A61" s="675"/>
      <c r="B61" s="29"/>
      <c r="C61" s="291"/>
      <c r="D61" s="291"/>
      <c r="E61" s="345">
        <f t="shared" si="10"/>
        <v>0</v>
      </c>
      <c r="F61" s="48">
        <v>0</v>
      </c>
      <c r="G61" s="250">
        <f t="shared" si="11"/>
        <v>0</v>
      </c>
      <c r="H61" s="48">
        <v>0</v>
      </c>
      <c r="I61" s="64">
        <f t="shared" si="12"/>
        <v>0</v>
      </c>
      <c r="J61" s="48">
        <v>0</v>
      </c>
      <c r="K61" s="467">
        <f t="shared" si="13"/>
        <v>0</v>
      </c>
      <c r="L61" s="48">
        <v>0</v>
      </c>
      <c r="M61" s="75">
        <f t="shared" si="14"/>
        <v>0</v>
      </c>
      <c r="N61" s="93">
        <v>0</v>
      </c>
      <c r="O61" s="289">
        <f t="shared" si="15"/>
        <v>0</v>
      </c>
      <c r="P61" s="48">
        <v>0</v>
      </c>
      <c r="Q61" s="252">
        <f t="shared" si="16"/>
        <v>0</v>
      </c>
      <c r="R61" s="142">
        <f t="shared" si="17"/>
        <v>0</v>
      </c>
      <c r="S61" s="143">
        <f t="shared" si="18"/>
        <v>0</v>
      </c>
      <c r="T61" s="34"/>
      <c r="X61" s="294"/>
    </row>
    <row r="62" spans="1:24" s="35" customFormat="1" ht="12" customHeight="1" x14ac:dyDescent="0.2">
      <c r="A62" s="675"/>
      <c r="B62" s="29"/>
      <c r="C62" s="291"/>
      <c r="D62" s="291"/>
      <c r="E62" s="345">
        <f t="shared" si="10"/>
        <v>0</v>
      </c>
      <c r="F62" s="48">
        <v>0</v>
      </c>
      <c r="G62" s="250">
        <f t="shared" si="11"/>
        <v>0</v>
      </c>
      <c r="H62" s="48">
        <v>0</v>
      </c>
      <c r="I62" s="64">
        <f t="shared" si="12"/>
        <v>0</v>
      </c>
      <c r="J62" s="48">
        <v>0</v>
      </c>
      <c r="K62" s="467">
        <f t="shared" si="13"/>
        <v>0</v>
      </c>
      <c r="L62" s="48">
        <v>0</v>
      </c>
      <c r="M62" s="75">
        <f t="shared" si="14"/>
        <v>0</v>
      </c>
      <c r="N62" s="93">
        <v>0</v>
      </c>
      <c r="O62" s="289">
        <f t="shared" si="15"/>
        <v>0</v>
      </c>
      <c r="P62" s="48">
        <v>0</v>
      </c>
      <c r="Q62" s="252">
        <f t="shared" si="16"/>
        <v>0</v>
      </c>
      <c r="R62" s="142">
        <f t="shared" si="17"/>
        <v>0</v>
      </c>
      <c r="S62" s="143">
        <f t="shared" si="18"/>
        <v>0</v>
      </c>
      <c r="T62" s="34"/>
      <c r="X62" s="294"/>
    </row>
    <row r="63" spans="1:24" s="35" customFormat="1" ht="12" customHeight="1" x14ac:dyDescent="0.2">
      <c r="A63" s="675"/>
      <c r="B63" s="29"/>
      <c r="C63" s="291"/>
      <c r="D63" s="291"/>
      <c r="E63" s="345">
        <f t="shared" si="10"/>
        <v>0</v>
      </c>
      <c r="F63" s="48">
        <v>0</v>
      </c>
      <c r="G63" s="250">
        <f t="shared" si="11"/>
        <v>0</v>
      </c>
      <c r="H63" s="48">
        <v>0</v>
      </c>
      <c r="I63" s="64">
        <f t="shared" si="12"/>
        <v>0</v>
      </c>
      <c r="J63" s="48">
        <v>0</v>
      </c>
      <c r="K63" s="467">
        <f t="shared" si="13"/>
        <v>0</v>
      </c>
      <c r="L63" s="48">
        <v>0</v>
      </c>
      <c r="M63" s="75">
        <f t="shared" si="14"/>
        <v>0</v>
      </c>
      <c r="N63" s="93">
        <v>0</v>
      </c>
      <c r="O63" s="289">
        <f t="shared" si="15"/>
        <v>0</v>
      </c>
      <c r="P63" s="48">
        <v>0</v>
      </c>
      <c r="Q63" s="252">
        <f t="shared" si="16"/>
        <v>0</v>
      </c>
      <c r="R63" s="142">
        <f t="shared" si="17"/>
        <v>0</v>
      </c>
      <c r="S63" s="143">
        <f t="shared" si="18"/>
        <v>0</v>
      </c>
      <c r="T63" s="34"/>
      <c r="X63" s="294"/>
    </row>
    <row r="64" spans="1:24" s="35" customFormat="1" ht="12" customHeight="1" x14ac:dyDescent="0.2">
      <c r="A64" s="675"/>
      <c r="B64" s="29"/>
      <c r="C64" s="291"/>
      <c r="D64" s="291"/>
      <c r="E64" s="345">
        <f t="shared" si="10"/>
        <v>0</v>
      </c>
      <c r="F64" s="48">
        <v>0</v>
      </c>
      <c r="G64" s="250">
        <f t="shared" si="11"/>
        <v>0</v>
      </c>
      <c r="H64" s="48">
        <v>0</v>
      </c>
      <c r="I64" s="64">
        <f t="shared" si="12"/>
        <v>0</v>
      </c>
      <c r="J64" s="48">
        <v>0</v>
      </c>
      <c r="K64" s="467">
        <f t="shared" si="13"/>
        <v>0</v>
      </c>
      <c r="L64" s="48">
        <v>0</v>
      </c>
      <c r="M64" s="75">
        <f t="shared" si="14"/>
        <v>0</v>
      </c>
      <c r="N64" s="93">
        <v>0</v>
      </c>
      <c r="O64" s="289">
        <f t="shared" si="15"/>
        <v>0</v>
      </c>
      <c r="P64" s="48">
        <v>0</v>
      </c>
      <c r="Q64" s="252">
        <f t="shared" si="16"/>
        <v>0</v>
      </c>
      <c r="R64" s="142">
        <f t="shared" si="17"/>
        <v>0</v>
      </c>
      <c r="S64" s="143">
        <f t="shared" si="18"/>
        <v>0</v>
      </c>
      <c r="T64" s="34"/>
    </row>
    <row r="65" spans="1:26" s="35" customFormat="1" ht="12" customHeight="1" x14ac:dyDescent="0.2">
      <c r="A65" s="675"/>
      <c r="B65" s="29"/>
      <c r="C65" s="291"/>
      <c r="D65" s="291"/>
      <c r="E65" s="345">
        <f t="shared" si="10"/>
        <v>0</v>
      </c>
      <c r="F65" s="48">
        <v>0</v>
      </c>
      <c r="G65" s="250">
        <f t="shared" si="11"/>
        <v>0</v>
      </c>
      <c r="H65" s="48">
        <v>0</v>
      </c>
      <c r="I65" s="64">
        <f t="shared" si="12"/>
        <v>0</v>
      </c>
      <c r="J65" s="48">
        <v>0</v>
      </c>
      <c r="K65" s="467">
        <f t="shared" si="13"/>
        <v>0</v>
      </c>
      <c r="L65" s="48">
        <v>0</v>
      </c>
      <c r="M65" s="75">
        <f t="shared" si="14"/>
        <v>0</v>
      </c>
      <c r="N65" s="93">
        <v>0</v>
      </c>
      <c r="O65" s="289">
        <f t="shared" si="15"/>
        <v>0</v>
      </c>
      <c r="P65" s="48">
        <v>0</v>
      </c>
      <c r="Q65" s="252">
        <f t="shared" si="16"/>
        <v>0</v>
      </c>
      <c r="R65" s="142">
        <f t="shared" si="17"/>
        <v>0</v>
      </c>
      <c r="S65" s="143">
        <f t="shared" si="18"/>
        <v>0</v>
      </c>
      <c r="T65" s="34"/>
    </row>
    <row r="66" spans="1:26" s="35" customFormat="1" ht="12" customHeight="1" thickBot="1" x14ac:dyDescent="0.25">
      <c r="A66" s="676"/>
      <c r="B66" s="30"/>
      <c r="C66" s="292"/>
      <c r="D66" s="292"/>
      <c r="E66" s="346"/>
      <c r="F66" s="48">
        <v>0</v>
      </c>
      <c r="G66" s="250">
        <f t="shared" si="11"/>
        <v>0</v>
      </c>
      <c r="H66" s="48">
        <v>0</v>
      </c>
      <c r="I66" s="64">
        <f t="shared" si="12"/>
        <v>0</v>
      </c>
      <c r="J66" s="48">
        <v>0</v>
      </c>
      <c r="K66" s="467">
        <f t="shared" si="13"/>
        <v>0</v>
      </c>
      <c r="L66" s="48">
        <v>0</v>
      </c>
      <c r="M66" s="75">
        <f t="shared" si="14"/>
        <v>0</v>
      </c>
      <c r="N66" s="94">
        <v>0</v>
      </c>
      <c r="O66" s="289">
        <f t="shared" si="15"/>
        <v>0</v>
      </c>
      <c r="P66" s="48">
        <v>0</v>
      </c>
      <c r="Q66" s="252">
        <f t="shared" si="16"/>
        <v>0</v>
      </c>
      <c r="R66" s="142">
        <f t="shared" si="17"/>
        <v>0</v>
      </c>
      <c r="S66" s="143">
        <f t="shared" si="18"/>
        <v>0</v>
      </c>
      <c r="T66" s="34"/>
    </row>
    <row r="67" spans="1:26" s="111" customFormat="1" ht="18.75" customHeight="1" thickBot="1" x14ac:dyDescent="0.25">
      <c r="A67" s="36"/>
      <c r="B67" s="253" t="s">
        <v>356</v>
      </c>
      <c r="C67" s="282"/>
      <c r="D67" s="282"/>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6" s="239" customFormat="1" ht="18.75" customHeight="1" thickTop="1" thickBot="1" x14ac:dyDescent="0.25">
      <c r="A68" s="36"/>
      <c r="B68" s="253"/>
      <c r="C68" s="282"/>
      <c r="D68" s="282"/>
      <c r="E68" s="254"/>
      <c r="F68" s="117"/>
      <c r="G68" s="255"/>
      <c r="H68" s="117"/>
      <c r="I68" s="255"/>
      <c r="J68" s="117"/>
      <c r="K68" s="255"/>
      <c r="L68" s="117"/>
      <c r="M68" s="255"/>
      <c r="N68" s="117"/>
      <c r="O68" s="255"/>
      <c r="P68" s="117"/>
      <c r="Q68" s="255"/>
      <c r="R68" s="117"/>
      <c r="S68" s="255"/>
      <c r="T68" s="238"/>
    </row>
    <row r="69" spans="1:26" s="111" customFormat="1" ht="18.75" customHeight="1" thickTop="1" thickBot="1" x14ac:dyDescent="0.25">
      <c r="A69" s="36"/>
      <c r="B69" s="235" t="s">
        <v>357</v>
      </c>
      <c r="C69" s="283"/>
      <c r="D69" s="283"/>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6" s="36" customFormat="1" ht="13.5" thickTop="1" x14ac:dyDescent="0.2">
      <c r="A70" s="5"/>
      <c r="E70" s="5"/>
      <c r="F70" s="5"/>
      <c r="G70" s="5"/>
      <c r="H70" s="5"/>
      <c r="I70" s="5"/>
      <c r="J70" s="5"/>
      <c r="K70" s="5"/>
      <c r="L70" s="5"/>
      <c r="M70" s="5"/>
      <c r="N70" s="5"/>
      <c r="O70" s="5"/>
      <c r="P70" s="5"/>
      <c r="Q70" s="5"/>
      <c r="R70" s="149"/>
      <c r="S70" s="149"/>
      <c r="T70" s="5"/>
      <c r="U70" s="5"/>
      <c r="V70" s="112"/>
      <c r="W70" s="113"/>
      <c r="X70" s="5"/>
      <c r="Y70" s="5"/>
      <c r="Z70" s="5"/>
    </row>
  </sheetData>
  <sheetProtection sheet="1" formatRows="0" insertRows="0" deleteRows="0" selectLockedCells="1"/>
  <protectedRanges>
    <protectedRange sqref="B42:E66 B12:E36 X17:X18 X22:X24 X26:X29 X13" name="Positions"/>
    <protectedRange sqref="J12:J36 L12:L36 P12:P36 F12:F36 H12:H36 F42:F66 H42:H66 J42:J66 L42:L66 P42:P66" name="TANF"/>
    <protectedRange sqref="N12:N36 N42:N66" name="ARP_1"/>
  </protectedRanges>
  <mergeCells count="21">
    <mergeCell ref="A1:S1"/>
    <mergeCell ref="A2:S2"/>
    <mergeCell ref="I4:J4"/>
    <mergeCell ref="T4:V4"/>
    <mergeCell ref="B6:S6"/>
    <mergeCell ref="A40:A66"/>
    <mergeCell ref="P8:Q8"/>
    <mergeCell ref="R8:S8"/>
    <mergeCell ref="A10:A36"/>
    <mergeCell ref="F38:G38"/>
    <mergeCell ref="H38:I38"/>
    <mergeCell ref="J38:K38"/>
    <mergeCell ref="L38:M38"/>
    <mergeCell ref="N38:O38"/>
    <mergeCell ref="P38:Q38"/>
    <mergeCell ref="R38:S38"/>
    <mergeCell ref="F8:G8"/>
    <mergeCell ref="H8:I8"/>
    <mergeCell ref="J8:K8"/>
    <mergeCell ref="L8:M8"/>
    <mergeCell ref="N8:O8"/>
  </mergeCells>
  <hyperlinks>
    <hyperlink ref="T4" location="'Agency Budget Summary'!A1" display="Click here to return to Agency Budget Summary Page" xr:uid="{00000000-0004-0000-1800-000000000000}"/>
    <hyperlink ref="T4:V4" location="'DCF-ODV Budget Summary'!A1" display="Click here to return to DCF-ODV Budget Summary Page" xr:uid="{00000000-0004-0000-1800-000001000000}"/>
    <hyperlink ref="O4" location="'DCF-ODV Budget Summary'!A1" display="Click here to return to DCF-ODV Budget Summary Page" xr:uid="{00000000-0004-0000-1800-000002000000}"/>
  </hyperlinks>
  <pageMargins left="0.2" right="0.2" top="0.25" bottom="0.25" header="0.3" footer="0.3"/>
  <pageSetup scale="58" orientation="landscape" r:id="rId1"/>
  <colBreaks count="1" manualBreakCount="1">
    <brk id="19"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T144"/>
  <sheetViews>
    <sheetView zoomScale="90" zoomScaleNormal="90" workbookViewId="0">
      <selection activeCell="G21" sqref="G21"/>
    </sheetView>
  </sheetViews>
  <sheetFormatPr defaultColWidth="9.140625" defaultRowHeight="14.25" x14ac:dyDescent="0.2"/>
  <cols>
    <col min="1" max="16384" width="9.140625" style="8"/>
  </cols>
  <sheetData>
    <row r="1" spans="1:20" ht="30" x14ac:dyDescent="0.4">
      <c r="A1" s="746" t="s">
        <v>0</v>
      </c>
      <c r="B1" s="746"/>
      <c r="C1" s="746"/>
      <c r="D1" s="746"/>
      <c r="E1" s="746"/>
      <c r="F1" s="746"/>
      <c r="G1" s="746"/>
      <c r="H1" s="746"/>
      <c r="I1" s="746"/>
      <c r="J1" s="746"/>
      <c r="K1" s="746"/>
      <c r="L1" s="746"/>
      <c r="M1" s="746"/>
      <c r="N1" s="746"/>
      <c r="O1" s="746"/>
      <c r="P1" s="746"/>
      <c r="Q1" s="746"/>
    </row>
    <row r="2" spans="1:20" ht="32.25" customHeight="1" x14ac:dyDescent="0.25">
      <c r="A2" s="630" t="s">
        <v>360</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6" spans="1:20" s="92" customFormat="1" x14ac:dyDescent="0.2"/>
    <row r="7" spans="1:20" s="92" customFormat="1" ht="45" customHeight="1" x14ac:dyDescent="0.2">
      <c r="A7" s="737" t="s">
        <v>361</v>
      </c>
      <c r="B7" s="737"/>
      <c r="C7" s="737"/>
      <c r="D7" s="737"/>
      <c r="E7" s="737"/>
      <c r="F7" s="737"/>
      <c r="G7" s="737"/>
      <c r="H7" s="737"/>
      <c r="I7" s="737"/>
      <c r="J7" s="737"/>
      <c r="K7" s="737"/>
      <c r="L7" s="737"/>
      <c r="M7" s="737"/>
      <c r="N7" s="737"/>
      <c r="O7" s="737"/>
      <c r="P7" s="737"/>
      <c r="Q7" s="737"/>
    </row>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sheetData>
  <sheetProtection selectLockedCells="1"/>
  <mergeCells count="5">
    <mergeCell ref="A1:Q1"/>
    <mergeCell ref="A2:Q2"/>
    <mergeCell ref="D4:G4"/>
    <mergeCell ref="R2:T2"/>
    <mergeCell ref="A7:Q7"/>
  </mergeCells>
  <hyperlinks>
    <hyperlink ref="R2" location="'Agency Budget Summary'!A1" display="Click here to return to Agency Budget Summary Page" xr:uid="{00000000-0004-0000-1900-000000000000}"/>
    <hyperlink ref="R2:T2" location="'DCF-ODV Budget Summary'!A1" display="Click here to return to DCF-ODV Budget Summary Page" xr:uid="{00000000-0004-0000-1900-000001000000}"/>
  </hyperlinks>
  <pageMargins left="0.2" right="0.2" top="0.5" bottom="0.5" header="0.3" footer="0.3"/>
  <pageSetup scale="73"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T140"/>
  <sheetViews>
    <sheetView zoomScale="70" zoomScaleNormal="70" workbookViewId="0">
      <selection activeCell="P34" sqref="P34"/>
    </sheetView>
  </sheetViews>
  <sheetFormatPr defaultColWidth="9.140625" defaultRowHeight="14.25" x14ac:dyDescent="0.2"/>
  <cols>
    <col min="1" max="19" width="9.140625" style="8"/>
    <col min="20" max="20" width="14.7109375" style="8" customWidth="1"/>
    <col min="21" max="16384" width="9.140625" style="8"/>
  </cols>
  <sheetData>
    <row r="1" spans="1:20" ht="30" x14ac:dyDescent="0.4">
      <c r="A1" s="629" t="s">
        <v>0</v>
      </c>
      <c r="B1" s="629"/>
      <c r="C1" s="629"/>
      <c r="D1" s="629"/>
      <c r="E1" s="629"/>
      <c r="F1" s="629"/>
      <c r="G1" s="629"/>
      <c r="H1" s="629"/>
      <c r="I1" s="629"/>
      <c r="J1" s="629"/>
      <c r="K1" s="629"/>
      <c r="L1" s="629"/>
      <c r="M1" s="629"/>
      <c r="N1" s="629"/>
      <c r="O1" s="629"/>
      <c r="P1" s="629"/>
      <c r="Q1" s="629"/>
    </row>
    <row r="2" spans="1:20" ht="33" customHeight="1" x14ac:dyDescent="0.25">
      <c r="A2" s="630" t="s">
        <v>162</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638"/>
      <c r="H4" s="73"/>
      <c r="I4" s="74" t="s">
        <v>4</v>
      </c>
      <c r="J4" s="76">
        <f>'Cost Allocation Instructions'!J4</f>
        <v>0</v>
      </c>
      <c r="K4" s="73"/>
      <c r="L4" s="73"/>
      <c r="M4" s="73"/>
      <c r="N4" s="73"/>
      <c r="O4" s="73"/>
      <c r="P4" s="73"/>
      <c r="Q4" s="73"/>
    </row>
    <row r="6" spans="1:20" ht="65.25" customHeight="1" x14ac:dyDescent="0.25">
      <c r="A6" s="639" t="s">
        <v>115</v>
      </c>
      <c r="B6" s="639"/>
      <c r="C6" s="639"/>
      <c r="D6" s="639"/>
      <c r="E6" s="639"/>
      <c r="F6" s="639"/>
      <c r="G6" s="639"/>
      <c r="H6" s="639"/>
      <c r="I6" s="639"/>
      <c r="J6" s="639"/>
      <c r="K6" s="639"/>
      <c r="L6" s="639"/>
      <c r="M6" s="639"/>
      <c r="N6" s="639"/>
      <c r="O6" s="639"/>
      <c r="P6" s="639"/>
      <c r="Q6" s="639"/>
    </row>
    <row r="8" spans="1:20" s="92" customFormat="1" x14ac:dyDescent="0.2">
      <c r="A8" s="91"/>
      <c r="B8" s="91"/>
      <c r="C8" s="91"/>
      <c r="D8" s="91"/>
      <c r="E8" s="91"/>
      <c r="F8" s="91"/>
      <c r="G8" s="91"/>
      <c r="H8" s="91"/>
      <c r="I8" s="91"/>
      <c r="J8" s="91"/>
      <c r="K8" s="91"/>
      <c r="L8" s="91"/>
      <c r="M8" s="91"/>
      <c r="N8" s="91"/>
      <c r="O8" s="91"/>
      <c r="P8" s="91"/>
      <c r="Q8" s="91"/>
    </row>
    <row r="9" spans="1:20" s="92" customFormat="1" x14ac:dyDescent="0.2">
      <c r="A9" s="91"/>
      <c r="B9" s="91"/>
      <c r="C9" s="91"/>
      <c r="D9" s="91"/>
      <c r="E9" s="91"/>
      <c r="F9" s="91"/>
      <c r="G9" s="91"/>
      <c r="H9" s="91"/>
      <c r="I9" s="91"/>
      <c r="J9" s="91"/>
      <c r="K9" s="91"/>
      <c r="L9" s="91"/>
      <c r="M9" s="91"/>
      <c r="N9" s="91"/>
      <c r="O9" s="91"/>
      <c r="P9" s="91"/>
      <c r="Q9" s="91"/>
    </row>
    <row r="10" spans="1:20" s="92" customFormat="1" x14ac:dyDescent="0.2">
      <c r="A10" s="91"/>
      <c r="B10" s="91"/>
      <c r="C10" s="91"/>
      <c r="D10" s="91"/>
      <c r="E10" s="91"/>
      <c r="F10" s="91"/>
      <c r="G10" s="91"/>
      <c r="H10" s="91"/>
      <c r="I10" s="91"/>
      <c r="J10" s="91"/>
      <c r="K10" s="91"/>
      <c r="L10" s="91"/>
      <c r="M10" s="91"/>
      <c r="N10" s="91"/>
      <c r="O10" s="91"/>
      <c r="P10" s="91"/>
      <c r="Q10" s="91"/>
    </row>
    <row r="11" spans="1:20" s="92" customFormat="1" x14ac:dyDescent="0.2">
      <c r="A11" s="91"/>
      <c r="B11" s="91"/>
      <c r="C11" s="91"/>
      <c r="D11" s="91"/>
      <c r="E11" s="91"/>
      <c r="F11" s="91"/>
      <c r="G11" s="91"/>
      <c r="H11" s="91"/>
      <c r="I11" s="91"/>
      <c r="J11" s="91"/>
      <c r="K11" s="91"/>
      <c r="L11" s="91"/>
      <c r="M11" s="91"/>
      <c r="N11" s="91"/>
      <c r="O11" s="91"/>
      <c r="P11" s="91"/>
      <c r="Q11" s="91"/>
    </row>
    <row r="12" spans="1:20" s="92" customFormat="1" x14ac:dyDescent="0.2">
      <c r="A12" s="91"/>
      <c r="B12" s="91"/>
      <c r="C12" s="91"/>
      <c r="D12" s="91"/>
      <c r="E12" s="91"/>
      <c r="F12" s="91"/>
      <c r="G12" s="91"/>
      <c r="H12" s="91"/>
      <c r="I12" s="91"/>
      <c r="J12" s="91"/>
      <c r="K12" s="91"/>
      <c r="L12" s="91"/>
      <c r="M12" s="91"/>
      <c r="N12" s="91"/>
      <c r="O12" s="91"/>
      <c r="P12" s="91"/>
      <c r="Q12" s="91"/>
    </row>
    <row r="13" spans="1:20" s="92" customFormat="1" x14ac:dyDescent="0.2">
      <c r="A13" s="91"/>
      <c r="B13" s="91"/>
      <c r="C13" s="91"/>
      <c r="D13" s="91"/>
      <c r="E13" s="91"/>
      <c r="F13" s="91"/>
      <c r="G13" s="91"/>
      <c r="H13" s="91"/>
      <c r="I13" s="91"/>
      <c r="J13" s="91"/>
      <c r="K13" s="91"/>
      <c r="L13" s="91"/>
      <c r="M13" s="91"/>
      <c r="N13" s="91"/>
      <c r="O13" s="91"/>
      <c r="P13" s="91"/>
      <c r="Q13" s="91"/>
    </row>
    <row r="14" spans="1:20" s="92" customFormat="1" x14ac:dyDescent="0.2">
      <c r="A14" s="91"/>
      <c r="B14" s="91"/>
      <c r="C14" s="91"/>
      <c r="D14" s="91"/>
      <c r="E14" s="91"/>
      <c r="F14" s="91"/>
      <c r="G14" s="91"/>
      <c r="H14" s="91"/>
      <c r="I14" s="91"/>
      <c r="J14" s="91"/>
      <c r="K14" s="91"/>
      <c r="L14" s="91"/>
      <c r="M14" s="91"/>
      <c r="N14" s="91"/>
      <c r="O14" s="91"/>
      <c r="P14" s="91"/>
      <c r="Q14" s="91"/>
    </row>
    <row r="15" spans="1:20" s="92" customFormat="1" x14ac:dyDescent="0.2">
      <c r="A15" s="91"/>
      <c r="B15" s="91"/>
      <c r="C15" s="91"/>
      <c r="D15" s="91"/>
      <c r="E15" s="91"/>
      <c r="F15" s="91"/>
      <c r="G15" s="91"/>
      <c r="H15" s="91"/>
      <c r="I15" s="91"/>
      <c r="J15" s="91"/>
      <c r="K15" s="91"/>
      <c r="L15" s="91"/>
      <c r="M15" s="91"/>
      <c r="N15" s="91"/>
      <c r="O15" s="91"/>
      <c r="P15" s="91"/>
      <c r="Q15" s="91"/>
    </row>
    <row r="16" spans="1:20" s="92" customFormat="1" x14ac:dyDescent="0.2">
      <c r="A16" s="91"/>
      <c r="B16" s="91"/>
      <c r="C16" s="91"/>
      <c r="D16" s="91"/>
      <c r="E16" s="91"/>
      <c r="F16" s="91"/>
      <c r="G16" s="91"/>
      <c r="H16" s="91"/>
      <c r="I16" s="91"/>
      <c r="J16" s="91"/>
      <c r="K16" s="91"/>
      <c r="L16" s="91"/>
      <c r="M16" s="91"/>
      <c r="N16" s="91"/>
      <c r="O16" s="91"/>
      <c r="P16" s="91"/>
      <c r="Q16" s="91"/>
    </row>
    <row r="17" spans="1:17" s="92" customFormat="1" x14ac:dyDescent="0.2">
      <c r="A17" s="91"/>
      <c r="B17" s="91"/>
      <c r="C17" s="91"/>
      <c r="D17" s="91"/>
      <c r="E17" s="91"/>
      <c r="F17" s="91"/>
      <c r="G17" s="91"/>
      <c r="H17" s="91"/>
      <c r="I17" s="91"/>
      <c r="J17" s="91"/>
      <c r="K17" s="91"/>
      <c r="L17" s="91"/>
      <c r="M17" s="91"/>
      <c r="N17" s="91"/>
      <c r="O17" s="91"/>
      <c r="P17" s="91"/>
      <c r="Q17" s="91"/>
    </row>
    <row r="18" spans="1:17" s="92" customFormat="1" x14ac:dyDescent="0.2">
      <c r="A18" s="91"/>
      <c r="B18" s="91"/>
      <c r="C18" s="91"/>
      <c r="D18" s="91"/>
      <c r="E18" s="91"/>
      <c r="F18" s="91"/>
      <c r="G18" s="91"/>
      <c r="H18" s="91"/>
      <c r="I18" s="91"/>
      <c r="J18" s="91"/>
      <c r="K18" s="91"/>
      <c r="L18" s="91"/>
      <c r="M18" s="91"/>
      <c r="N18" s="91"/>
      <c r="O18" s="91"/>
      <c r="P18" s="91"/>
      <c r="Q18" s="91"/>
    </row>
    <row r="19" spans="1:17" s="92" customFormat="1" x14ac:dyDescent="0.2">
      <c r="A19" s="91"/>
      <c r="B19" s="91"/>
      <c r="C19" s="91"/>
      <c r="D19" s="91"/>
      <c r="E19" s="91"/>
      <c r="F19" s="91"/>
      <c r="G19" s="91"/>
      <c r="H19" s="91"/>
      <c r="I19" s="91"/>
      <c r="J19" s="91"/>
      <c r="K19" s="91"/>
      <c r="L19" s="91"/>
      <c r="M19" s="91"/>
      <c r="N19" s="91"/>
      <c r="O19" s="91"/>
      <c r="P19" s="91"/>
      <c r="Q19" s="91"/>
    </row>
    <row r="20" spans="1:17" s="92" customFormat="1" x14ac:dyDescent="0.2">
      <c r="A20" s="91"/>
      <c r="B20" s="91"/>
      <c r="C20" s="91"/>
      <c r="D20" s="91"/>
      <c r="E20" s="91"/>
      <c r="F20" s="91"/>
      <c r="G20" s="91"/>
      <c r="H20" s="91"/>
      <c r="I20" s="91"/>
      <c r="J20" s="91"/>
      <c r="K20" s="91"/>
      <c r="L20" s="91"/>
      <c r="M20" s="91"/>
      <c r="N20" s="91"/>
      <c r="O20" s="91"/>
      <c r="P20" s="91"/>
      <c r="Q20" s="91"/>
    </row>
    <row r="21" spans="1:17" s="92" customFormat="1" x14ac:dyDescent="0.2">
      <c r="A21" s="91"/>
      <c r="B21" s="91"/>
      <c r="C21" s="91"/>
      <c r="D21" s="91"/>
      <c r="E21" s="91"/>
      <c r="F21" s="91"/>
      <c r="G21" s="91"/>
      <c r="H21" s="91"/>
      <c r="I21" s="91"/>
      <c r="J21" s="91"/>
      <c r="K21" s="91"/>
      <c r="L21" s="91"/>
      <c r="M21" s="91"/>
      <c r="N21" s="91"/>
      <c r="O21" s="91"/>
      <c r="P21" s="91"/>
      <c r="Q21" s="91"/>
    </row>
    <row r="22" spans="1:17" s="92" customFormat="1" x14ac:dyDescent="0.2">
      <c r="A22" s="91"/>
      <c r="B22" s="91"/>
      <c r="C22" s="91"/>
      <c r="D22" s="91"/>
      <c r="E22" s="91"/>
      <c r="F22" s="91"/>
      <c r="G22" s="91"/>
      <c r="H22" s="91"/>
      <c r="I22" s="91"/>
      <c r="J22" s="91"/>
      <c r="K22" s="91"/>
      <c r="L22" s="91"/>
      <c r="M22" s="91"/>
      <c r="N22" s="91"/>
      <c r="O22" s="91"/>
      <c r="P22" s="91"/>
      <c r="Q22" s="91"/>
    </row>
    <row r="23" spans="1:17" s="92" customFormat="1" x14ac:dyDescent="0.2">
      <c r="A23" s="91"/>
      <c r="B23" s="91"/>
      <c r="C23" s="91"/>
      <c r="D23" s="91"/>
      <c r="E23" s="91"/>
      <c r="F23" s="91"/>
      <c r="G23" s="91"/>
      <c r="H23" s="91"/>
      <c r="I23" s="91"/>
      <c r="J23" s="91"/>
      <c r="K23" s="91"/>
      <c r="L23" s="91"/>
      <c r="M23" s="91"/>
      <c r="N23" s="91"/>
      <c r="O23" s="91"/>
      <c r="P23" s="91"/>
      <c r="Q23" s="91"/>
    </row>
    <row r="24" spans="1:17" s="92" customFormat="1" x14ac:dyDescent="0.2">
      <c r="A24" s="91"/>
      <c r="B24" s="91"/>
      <c r="C24" s="91"/>
      <c r="D24" s="91"/>
      <c r="E24" s="91"/>
      <c r="F24" s="91"/>
      <c r="G24" s="91"/>
      <c r="H24" s="91"/>
      <c r="I24" s="91"/>
      <c r="J24" s="91"/>
      <c r="K24" s="91"/>
      <c r="L24" s="91"/>
      <c r="M24" s="91"/>
      <c r="N24" s="91"/>
      <c r="O24" s="91"/>
      <c r="P24" s="91"/>
      <c r="Q24" s="91"/>
    </row>
    <row r="25" spans="1:17" s="92" customFormat="1" x14ac:dyDescent="0.2">
      <c r="A25" s="91"/>
      <c r="B25" s="91"/>
      <c r="C25" s="91"/>
      <c r="D25" s="91"/>
      <c r="E25" s="91"/>
      <c r="F25" s="91"/>
      <c r="G25" s="91"/>
      <c r="H25" s="91"/>
      <c r="I25" s="91"/>
      <c r="J25" s="91"/>
      <c r="K25" s="91"/>
      <c r="L25" s="91"/>
      <c r="M25" s="91"/>
      <c r="N25" s="91"/>
      <c r="O25" s="91"/>
      <c r="P25" s="91"/>
      <c r="Q25" s="91"/>
    </row>
    <row r="26" spans="1:17" s="92" customFormat="1" x14ac:dyDescent="0.2">
      <c r="A26" s="91"/>
      <c r="B26" s="91"/>
      <c r="C26" s="91"/>
      <c r="D26" s="91"/>
      <c r="E26" s="91"/>
      <c r="F26" s="91"/>
      <c r="G26" s="91"/>
      <c r="H26" s="91"/>
      <c r="I26" s="91"/>
      <c r="J26" s="91"/>
      <c r="K26" s="91"/>
      <c r="L26" s="91"/>
      <c r="M26" s="91"/>
      <c r="N26" s="91"/>
      <c r="O26" s="91"/>
      <c r="P26" s="91"/>
      <c r="Q26" s="91"/>
    </row>
    <row r="27" spans="1:17" s="92" customFormat="1" x14ac:dyDescent="0.2">
      <c r="A27" s="91"/>
      <c r="B27" s="91"/>
      <c r="C27" s="91"/>
      <c r="D27" s="91"/>
      <c r="E27" s="91"/>
      <c r="F27" s="91"/>
      <c r="G27" s="91"/>
      <c r="H27" s="91"/>
      <c r="I27" s="91"/>
      <c r="J27" s="91"/>
      <c r="K27" s="91"/>
      <c r="L27" s="91"/>
      <c r="M27" s="91"/>
      <c r="N27" s="91"/>
      <c r="O27" s="91"/>
      <c r="P27" s="91"/>
      <c r="Q27" s="91"/>
    </row>
    <row r="28" spans="1:17" s="92" customFormat="1" x14ac:dyDescent="0.2">
      <c r="A28" s="91"/>
      <c r="B28" s="91"/>
      <c r="C28" s="91"/>
      <c r="D28" s="91"/>
      <c r="E28" s="91"/>
      <c r="F28" s="91"/>
      <c r="G28" s="91"/>
      <c r="H28" s="91"/>
      <c r="I28" s="91"/>
      <c r="J28" s="91"/>
      <c r="K28" s="91"/>
      <c r="L28" s="91"/>
      <c r="M28" s="91"/>
      <c r="N28" s="91"/>
      <c r="O28" s="91"/>
      <c r="P28" s="91"/>
      <c r="Q28" s="91"/>
    </row>
    <row r="29" spans="1:17" s="92" customFormat="1" x14ac:dyDescent="0.2">
      <c r="A29" s="91"/>
      <c r="B29" s="91"/>
      <c r="C29" s="91"/>
      <c r="D29" s="91"/>
      <c r="E29" s="91"/>
      <c r="F29" s="91"/>
      <c r="G29" s="91"/>
      <c r="H29" s="91"/>
      <c r="I29" s="91"/>
      <c r="J29" s="91"/>
      <c r="K29" s="91"/>
      <c r="L29" s="91"/>
      <c r="M29" s="91"/>
      <c r="N29" s="91"/>
      <c r="O29" s="91"/>
      <c r="P29" s="91"/>
      <c r="Q29" s="91"/>
    </row>
    <row r="30" spans="1:17" s="92" customFormat="1" x14ac:dyDescent="0.2">
      <c r="A30" s="91"/>
      <c r="B30" s="91"/>
      <c r="C30" s="91"/>
      <c r="D30" s="91"/>
      <c r="E30" s="91"/>
      <c r="F30" s="91"/>
      <c r="G30" s="91"/>
      <c r="H30" s="91"/>
      <c r="I30" s="91"/>
      <c r="J30" s="91"/>
      <c r="K30" s="91"/>
      <c r="L30" s="91"/>
      <c r="M30" s="91"/>
      <c r="N30" s="91"/>
      <c r="O30" s="91"/>
      <c r="P30" s="91"/>
      <c r="Q30" s="91"/>
    </row>
    <row r="31" spans="1:17" s="92" customFormat="1" x14ac:dyDescent="0.2">
      <c r="A31" s="91"/>
      <c r="B31" s="91"/>
      <c r="C31" s="91"/>
      <c r="D31" s="91"/>
      <c r="E31" s="91"/>
      <c r="F31" s="91"/>
      <c r="G31" s="91"/>
      <c r="H31" s="91"/>
      <c r="I31" s="91"/>
      <c r="J31" s="91"/>
      <c r="K31" s="91"/>
      <c r="L31" s="91"/>
      <c r="M31" s="91"/>
      <c r="N31" s="91"/>
      <c r="O31" s="91"/>
      <c r="P31" s="91"/>
      <c r="Q31" s="91"/>
    </row>
    <row r="32" spans="1:17" s="92" customFormat="1" x14ac:dyDescent="0.2">
      <c r="A32" s="91"/>
      <c r="B32" s="91"/>
      <c r="C32" s="91"/>
      <c r="D32" s="91"/>
      <c r="E32" s="91"/>
      <c r="F32" s="91"/>
      <c r="G32" s="91"/>
      <c r="H32" s="91"/>
      <c r="I32" s="91"/>
      <c r="J32" s="91"/>
      <c r="K32" s="91"/>
      <c r="L32" s="91"/>
      <c r="M32" s="91"/>
      <c r="N32" s="91"/>
      <c r="O32" s="91"/>
      <c r="P32" s="91"/>
      <c r="Q32" s="91"/>
    </row>
    <row r="33" spans="1:17" s="92" customFormat="1" x14ac:dyDescent="0.2">
      <c r="A33" s="91"/>
      <c r="B33" s="91"/>
      <c r="C33" s="91"/>
      <c r="D33" s="91"/>
      <c r="E33" s="91"/>
      <c r="F33" s="91"/>
      <c r="G33" s="91"/>
      <c r="H33" s="91"/>
      <c r="I33" s="91"/>
      <c r="J33" s="91"/>
      <c r="K33" s="91"/>
      <c r="L33" s="91"/>
      <c r="M33" s="91"/>
      <c r="N33" s="91"/>
      <c r="O33" s="91"/>
      <c r="P33" s="91"/>
      <c r="Q33" s="91"/>
    </row>
    <row r="34" spans="1:17" s="92" customFormat="1" x14ac:dyDescent="0.2">
      <c r="A34" s="91"/>
      <c r="B34" s="91"/>
      <c r="C34" s="91"/>
      <c r="D34" s="91"/>
      <c r="E34" s="91"/>
      <c r="F34" s="91"/>
      <c r="G34" s="91"/>
      <c r="H34" s="91"/>
      <c r="I34" s="91"/>
      <c r="J34" s="91"/>
      <c r="K34" s="91"/>
      <c r="L34" s="91"/>
      <c r="M34" s="91"/>
      <c r="N34" s="91"/>
      <c r="O34" s="91"/>
      <c r="P34" s="91"/>
      <c r="Q34" s="91"/>
    </row>
    <row r="35" spans="1:17" s="92" customFormat="1" x14ac:dyDescent="0.2">
      <c r="A35" s="91"/>
      <c r="B35" s="91"/>
      <c r="C35" s="91"/>
      <c r="D35" s="91"/>
      <c r="E35" s="91"/>
      <c r="F35" s="91"/>
      <c r="G35" s="91"/>
      <c r="H35" s="91"/>
      <c r="I35" s="91"/>
      <c r="J35" s="91"/>
      <c r="K35" s="91"/>
      <c r="L35" s="91"/>
      <c r="M35" s="91"/>
      <c r="N35" s="91"/>
      <c r="O35" s="91"/>
      <c r="P35" s="91"/>
      <c r="Q35" s="91"/>
    </row>
    <row r="36" spans="1:17" s="92" customFormat="1" x14ac:dyDescent="0.2">
      <c r="A36" s="91"/>
      <c r="B36" s="91"/>
      <c r="C36" s="91"/>
      <c r="D36" s="91"/>
      <c r="E36" s="91"/>
      <c r="F36" s="91"/>
      <c r="G36" s="91"/>
      <c r="H36" s="91"/>
      <c r="I36" s="91"/>
      <c r="J36" s="91"/>
      <c r="K36" s="91"/>
      <c r="L36" s="91"/>
      <c r="M36" s="91"/>
      <c r="N36" s="91"/>
      <c r="O36" s="91"/>
      <c r="P36" s="91"/>
      <c r="Q36" s="91"/>
    </row>
    <row r="37" spans="1:17" s="92" customFormat="1" x14ac:dyDescent="0.2">
      <c r="A37" s="91"/>
      <c r="B37" s="91"/>
      <c r="C37" s="91"/>
      <c r="D37" s="91"/>
      <c r="E37" s="91"/>
      <c r="F37" s="91"/>
      <c r="G37" s="91"/>
      <c r="H37" s="91"/>
      <c r="I37" s="91"/>
      <c r="J37" s="91"/>
      <c r="K37" s="91"/>
      <c r="L37" s="91"/>
      <c r="M37" s="91"/>
      <c r="N37" s="91"/>
      <c r="O37" s="91"/>
      <c r="P37" s="91"/>
      <c r="Q37" s="91"/>
    </row>
    <row r="38" spans="1:17" s="92" customFormat="1" x14ac:dyDescent="0.2">
      <c r="A38" s="91"/>
      <c r="B38" s="91"/>
      <c r="C38" s="91"/>
      <c r="D38" s="91"/>
      <c r="E38" s="91"/>
      <c r="F38" s="91"/>
      <c r="G38" s="91"/>
      <c r="H38" s="91"/>
      <c r="I38" s="91"/>
      <c r="J38" s="91"/>
      <c r="K38" s="91"/>
      <c r="L38" s="91"/>
      <c r="M38" s="91"/>
      <c r="N38" s="91"/>
      <c r="O38" s="91"/>
      <c r="P38" s="91"/>
      <c r="Q38" s="91"/>
    </row>
    <row r="39" spans="1:17" s="92" customFormat="1" x14ac:dyDescent="0.2">
      <c r="A39" s="91"/>
      <c r="B39" s="91"/>
      <c r="C39" s="91"/>
      <c r="D39" s="91"/>
      <c r="E39" s="91"/>
      <c r="F39" s="91"/>
      <c r="G39" s="91"/>
      <c r="H39" s="91"/>
      <c r="I39" s="91"/>
      <c r="J39" s="91"/>
      <c r="K39" s="91"/>
      <c r="L39" s="91"/>
      <c r="M39" s="91"/>
      <c r="N39" s="91"/>
      <c r="O39" s="91"/>
      <c r="P39" s="91"/>
      <c r="Q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sheetData>
  <sheetProtection selectLockedCells="1"/>
  <mergeCells count="5">
    <mergeCell ref="A1:Q1"/>
    <mergeCell ref="A2:Q2"/>
    <mergeCell ref="D4:G4"/>
    <mergeCell ref="A6:Q6"/>
    <mergeCell ref="R2:T2"/>
  </mergeCells>
  <hyperlinks>
    <hyperlink ref="R2" location="'Agency Budget Summary'!A1" display="Click here to return to Agency Budget Summary Page" xr:uid="{00000000-0004-0000-0200-000000000000}"/>
    <hyperlink ref="R2:T2" location="'DCF-ODV Budget Summary'!A1" display="Click here to return to DCF-ODV Budget Summary Page" xr:uid="{00000000-0004-0000-0200-000001000000}"/>
  </hyperlinks>
  <pageMargins left="0.2" right="0.2" top="0.75" bottom="0.75" header="0.3" footer="0.3"/>
  <pageSetup scale="86"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U24"/>
  <sheetViews>
    <sheetView zoomScale="80" zoomScaleNormal="80" workbookViewId="0">
      <selection activeCell="B59" sqref="B58:B59"/>
    </sheetView>
  </sheetViews>
  <sheetFormatPr defaultColWidth="9.140625" defaultRowHeight="14.25" x14ac:dyDescent="0.2"/>
  <cols>
    <col min="1" max="19" width="9.140625" style="8"/>
    <col min="20" max="20" width="13.140625" style="8" customWidth="1"/>
    <col min="21" max="16384" width="9.140625" style="8"/>
  </cols>
  <sheetData>
    <row r="1" spans="1:20" customFormat="1" ht="31.5" x14ac:dyDescent="0.5">
      <c r="A1" s="645" t="s">
        <v>0</v>
      </c>
      <c r="B1" s="645"/>
      <c r="C1" s="645"/>
      <c r="D1" s="645"/>
      <c r="E1" s="645"/>
      <c r="F1" s="645"/>
      <c r="G1" s="645"/>
      <c r="H1" s="645"/>
      <c r="I1" s="645"/>
      <c r="J1" s="645"/>
      <c r="K1" s="645"/>
      <c r="L1" s="645"/>
      <c r="M1" s="645"/>
      <c r="N1" s="645"/>
      <c r="O1" s="645"/>
      <c r="P1" s="645"/>
      <c r="Q1" s="645"/>
    </row>
    <row r="2" spans="1:20" customFormat="1" ht="34.5" customHeight="1" x14ac:dyDescent="0.3">
      <c r="A2" s="646" t="s">
        <v>163</v>
      </c>
      <c r="B2" s="646"/>
      <c r="C2" s="646"/>
      <c r="D2" s="646"/>
      <c r="E2" s="646"/>
      <c r="F2" s="646"/>
      <c r="G2" s="646"/>
      <c r="H2" s="646"/>
      <c r="I2" s="646"/>
      <c r="J2" s="646"/>
      <c r="K2" s="646"/>
      <c r="L2" s="646"/>
      <c r="M2" s="646"/>
      <c r="N2" s="646"/>
      <c r="O2" s="646"/>
      <c r="P2" s="646"/>
      <c r="Q2" s="646"/>
      <c r="R2" s="628" t="s">
        <v>108</v>
      </c>
      <c r="S2" s="628"/>
      <c r="T2" s="628"/>
    </row>
    <row r="3" spans="1:20" customFormat="1" ht="15" x14ac:dyDescent="0.25"/>
    <row r="4" spans="1:20" s="9" customFormat="1" ht="30.75" customHeight="1" thickBot="1" x14ac:dyDescent="0.3">
      <c r="A4" s="73"/>
      <c r="B4" s="73"/>
      <c r="C4" s="74" t="s">
        <v>3</v>
      </c>
      <c r="D4" s="638">
        <f>'Cost Allocation Instructions'!D4</f>
        <v>0</v>
      </c>
      <c r="E4" s="638"/>
      <c r="F4" s="638"/>
      <c r="G4" s="647"/>
      <c r="H4" s="73"/>
      <c r="I4" s="74" t="s">
        <v>4</v>
      </c>
      <c r="J4" s="76">
        <f>'Cost Allocation Instructions'!J4</f>
        <v>0</v>
      </c>
      <c r="K4" s="73"/>
      <c r="L4" s="73"/>
      <c r="M4" s="73"/>
      <c r="N4" s="73"/>
      <c r="O4" s="73"/>
      <c r="P4" s="73"/>
      <c r="Q4" s="73"/>
    </row>
    <row r="8" spans="1:20" ht="15.75" x14ac:dyDescent="0.25">
      <c r="B8" s="4" t="s">
        <v>35</v>
      </c>
      <c r="C8" s="3"/>
      <c r="D8" s="3"/>
      <c r="E8" s="3"/>
      <c r="F8" s="3"/>
      <c r="G8" s="3"/>
      <c r="H8" s="3"/>
      <c r="I8" s="3"/>
      <c r="J8" s="3"/>
      <c r="K8" s="3"/>
      <c r="L8" s="3"/>
      <c r="M8" s="3"/>
      <c r="N8" s="3"/>
      <c r="O8" s="3"/>
    </row>
    <row r="9" spans="1:20" ht="15" x14ac:dyDescent="0.2">
      <c r="B9" s="3"/>
      <c r="C9" s="3"/>
      <c r="D9" s="3"/>
      <c r="E9" s="3"/>
      <c r="F9" s="3"/>
      <c r="G9" s="3"/>
      <c r="H9" s="3"/>
      <c r="I9" s="3"/>
      <c r="J9" s="3"/>
      <c r="K9" s="3"/>
      <c r="L9" s="3"/>
      <c r="M9" s="3"/>
      <c r="N9" s="3"/>
      <c r="O9" s="3"/>
    </row>
    <row r="10" spans="1:20" ht="15" x14ac:dyDescent="0.2">
      <c r="B10" s="42" t="s">
        <v>36</v>
      </c>
      <c r="C10" s="3"/>
      <c r="D10" s="3"/>
      <c r="E10" s="3"/>
      <c r="F10" s="3"/>
      <c r="G10" s="3"/>
      <c r="H10" s="3"/>
      <c r="I10" s="3"/>
      <c r="J10" s="3"/>
      <c r="K10" s="3"/>
      <c r="L10" s="3"/>
      <c r="M10" s="3"/>
      <c r="N10" s="3"/>
      <c r="O10" s="3"/>
    </row>
    <row r="11" spans="1:20" ht="15" x14ac:dyDescent="0.2">
      <c r="B11" s="3"/>
      <c r="C11" s="3"/>
      <c r="D11" s="3"/>
      <c r="E11" s="3"/>
      <c r="F11" s="3"/>
      <c r="G11" s="3"/>
      <c r="H11" s="3"/>
      <c r="I11" s="3"/>
      <c r="J11" s="3"/>
      <c r="K11" s="3"/>
      <c r="L11" s="3"/>
      <c r="M11" s="3"/>
      <c r="N11" s="3"/>
      <c r="O11" s="3"/>
    </row>
    <row r="12" spans="1:20" ht="65.099999999999994" customHeight="1" x14ac:dyDescent="0.2">
      <c r="B12" s="641" t="s">
        <v>37</v>
      </c>
      <c r="C12" s="641"/>
      <c r="D12" s="641"/>
      <c r="E12" s="641"/>
      <c r="F12" s="641"/>
      <c r="G12" s="641"/>
      <c r="H12" s="641"/>
      <c r="I12" s="641"/>
      <c r="J12" s="641"/>
      <c r="K12" s="641"/>
      <c r="L12" s="641"/>
      <c r="M12" s="641"/>
      <c r="N12" s="641"/>
      <c r="O12" s="1"/>
    </row>
    <row r="13" spans="1:20" ht="15" x14ac:dyDescent="0.2">
      <c r="B13" s="3"/>
      <c r="C13" s="3"/>
      <c r="D13" s="3"/>
      <c r="E13" s="3"/>
      <c r="F13" s="3"/>
      <c r="G13" s="3"/>
      <c r="H13" s="3"/>
      <c r="I13" s="3"/>
      <c r="J13" s="3"/>
      <c r="K13" s="3"/>
      <c r="L13" s="3"/>
      <c r="M13" s="3"/>
      <c r="N13" s="3"/>
      <c r="O13" s="3"/>
    </row>
    <row r="14" spans="1:20" ht="45.75" customHeight="1" x14ac:dyDescent="0.2">
      <c r="B14" s="641" t="s">
        <v>38</v>
      </c>
      <c r="C14" s="641"/>
      <c r="D14" s="641"/>
      <c r="E14" s="641"/>
      <c r="F14" s="641"/>
      <c r="G14" s="641"/>
      <c r="H14" s="641"/>
      <c r="I14" s="641"/>
      <c r="J14" s="641"/>
      <c r="K14" s="641"/>
      <c r="L14" s="641"/>
      <c r="M14" s="641"/>
      <c r="N14" s="641"/>
      <c r="O14" s="1"/>
    </row>
    <row r="15" spans="1:20" ht="15" x14ac:dyDescent="0.2">
      <c r="B15" s="3"/>
      <c r="C15" s="3"/>
      <c r="D15" s="3"/>
      <c r="E15" s="3"/>
      <c r="F15" s="3"/>
      <c r="G15" s="3"/>
      <c r="H15" s="3"/>
      <c r="I15" s="3"/>
      <c r="J15" s="3"/>
      <c r="K15" s="3"/>
      <c r="L15" s="3"/>
      <c r="M15" s="3"/>
      <c r="N15" s="3"/>
      <c r="O15" s="3"/>
    </row>
    <row r="16" spans="1:20" ht="33" customHeight="1" x14ac:dyDescent="0.2">
      <c r="B16" s="641" t="s">
        <v>39</v>
      </c>
      <c r="C16" s="641"/>
      <c r="D16" s="641"/>
      <c r="E16" s="641"/>
      <c r="F16" s="641"/>
      <c r="G16" s="641"/>
      <c r="H16" s="641"/>
      <c r="I16" s="641"/>
      <c r="J16" s="641"/>
      <c r="K16" s="641"/>
      <c r="L16" s="641"/>
      <c r="M16" s="641"/>
      <c r="N16" s="641"/>
      <c r="O16" s="1"/>
    </row>
    <row r="17" spans="1:21" ht="15" x14ac:dyDescent="0.2">
      <c r="B17" s="3"/>
      <c r="C17" s="3"/>
      <c r="D17" s="3"/>
      <c r="E17" s="3"/>
      <c r="F17" s="3"/>
      <c r="G17" s="3"/>
      <c r="H17" s="3"/>
      <c r="I17" s="3"/>
      <c r="J17" s="3"/>
      <c r="K17" s="3"/>
      <c r="L17" s="3"/>
      <c r="M17" s="3"/>
      <c r="N17" s="3"/>
      <c r="O17" s="3"/>
    </row>
    <row r="18" spans="1:21" ht="15" x14ac:dyDescent="0.2">
      <c r="B18" s="3"/>
      <c r="C18" s="3"/>
      <c r="D18" s="3"/>
      <c r="E18" s="3"/>
      <c r="F18" s="3"/>
      <c r="G18" s="3"/>
      <c r="H18" s="3"/>
      <c r="I18" s="3"/>
      <c r="J18" s="3"/>
      <c r="K18" s="3"/>
      <c r="L18" s="3"/>
      <c r="M18" s="3"/>
      <c r="N18" s="3"/>
      <c r="O18" s="3"/>
    </row>
    <row r="19" spans="1:21" s="92" customFormat="1" ht="16.5" thickBot="1" x14ac:dyDescent="0.3">
      <c r="E19" s="46" t="s">
        <v>40</v>
      </c>
      <c r="F19" s="640">
        <f>'Cost Allocation Instructions'!D4</f>
        <v>0</v>
      </c>
      <c r="G19" s="640"/>
      <c r="H19" s="640"/>
      <c r="I19" s="640"/>
      <c r="J19" s="640"/>
      <c r="K19" s="640"/>
      <c r="L19" s="640"/>
      <c r="M19" s="640"/>
      <c r="N19" s="640"/>
      <c r="O19" s="44"/>
    </row>
    <row r="20" spans="1:21" s="92" customFormat="1" ht="16.5" thickBot="1" x14ac:dyDescent="0.3">
      <c r="B20" s="43"/>
      <c r="C20" s="44"/>
      <c r="D20" s="44"/>
      <c r="E20" s="47"/>
      <c r="F20" s="44"/>
      <c r="G20" s="44"/>
      <c r="H20" s="44"/>
      <c r="I20" s="44"/>
      <c r="J20" s="44"/>
      <c r="K20" s="44"/>
      <c r="L20" s="44"/>
      <c r="M20" s="44"/>
      <c r="N20" s="44"/>
      <c r="O20" s="44"/>
    </row>
    <row r="21" spans="1:21" s="92" customFormat="1" ht="39.950000000000003" customHeight="1" thickBot="1" x14ac:dyDescent="0.3">
      <c r="E21" s="46" t="s">
        <v>164</v>
      </c>
      <c r="F21" s="640"/>
      <c r="G21" s="640"/>
      <c r="H21" s="640"/>
      <c r="I21" s="640"/>
      <c r="J21" s="640"/>
      <c r="K21" s="640"/>
      <c r="L21" s="640"/>
      <c r="M21" s="640"/>
      <c r="N21" s="640"/>
      <c r="O21" s="44"/>
      <c r="R21" s="642" t="s">
        <v>385</v>
      </c>
      <c r="S21" s="643"/>
      <c r="T21" s="643"/>
      <c r="U21" s="644"/>
    </row>
    <row r="22" spans="1:21" s="92" customFormat="1" ht="15" x14ac:dyDescent="0.2">
      <c r="B22" s="44"/>
      <c r="C22" s="44"/>
      <c r="D22" s="44"/>
      <c r="E22" s="47"/>
      <c r="F22" s="44"/>
      <c r="G22" s="44"/>
      <c r="H22" s="44"/>
      <c r="I22" s="44"/>
      <c r="J22" s="44"/>
      <c r="K22" s="44"/>
      <c r="L22" s="44"/>
      <c r="M22" s="44"/>
      <c r="N22" s="44"/>
      <c r="O22" s="44"/>
    </row>
    <row r="23" spans="1:21" s="92" customFormat="1" ht="24.95" customHeight="1" thickBot="1" x14ac:dyDescent="0.3">
      <c r="D23" s="45"/>
      <c r="E23" s="46" t="s">
        <v>41</v>
      </c>
      <c r="F23" s="640"/>
      <c r="G23" s="640"/>
      <c r="H23" s="640"/>
      <c r="I23" s="640"/>
      <c r="J23" s="640"/>
      <c r="K23" s="640"/>
      <c r="L23" s="640"/>
      <c r="M23" s="640"/>
      <c r="N23" s="640"/>
      <c r="O23" s="44"/>
    </row>
    <row r="24" spans="1:21" s="92" customFormat="1" ht="15" x14ac:dyDescent="0.2">
      <c r="A24" s="44"/>
      <c r="B24" s="44"/>
      <c r="C24" s="44"/>
      <c r="D24" s="44"/>
      <c r="E24" s="44"/>
      <c r="F24" s="44"/>
      <c r="G24" s="44"/>
      <c r="H24" s="44"/>
      <c r="I24" s="44"/>
      <c r="J24" s="44"/>
      <c r="K24" s="44"/>
      <c r="L24" s="44"/>
      <c r="M24" s="44"/>
      <c r="N24" s="44"/>
    </row>
  </sheetData>
  <sheetProtection selectLockedCells="1"/>
  <protectedRanges>
    <protectedRange sqref="F23" name="Date"/>
    <protectedRange sqref="F21" name="Signature"/>
    <protectedRange sqref="F19:N19" name="Organization Name"/>
  </protectedRanges>
  <mergeCells count="11">
    <mergeCell ref="A1:Q1"/>
    <mergeCell ref="A2:Q2"/>
    <mergeCell ref="D4:G4"/>
    <mergeCell ref="F19:N19"/>
    <mergeCell ref="F21:N21"/>
    <mergeCell ref="F23:N23"/>
    <mergeCell ref="R2:T2"/>
    <mergeCell ref="B12:N12"/>
    <mergeCell ref="B14:N14"/>
    <mergeCell ref="B16:N16"/>
    <mergeCell ref="R21:U21"/>
  </mergeCells>
  <hyperlinks>
    <hyperlink ref="R2" location="'Agency Budget Summary'!A1" display="Click here to return to Agency Budget Summary Page" xr:uid="{00000000-0004-0000-0300-000000000000}"/>
    <hyperlink ref="R2:T2" location="'DCF-ODV Budget Summary'!A1" display="Click here to return to DCF-ODV Budget Summary Page" xr:uid="{00000000-0004-0000-0300-000001000000}"/>
  </hyperlinks>
  <pageMargins left="0.2" right="0.2" top="0.75" bottom="0.75" header="0.3" footer="0.3"/>
  <pageSetup scale="86"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81"/>
  <sheetViews>
    <sheetView zoomScale="80" zoomScaleNormal="80" workbookViewId="0">
      <selection activeCell="B59" sqref="B58:O59"/>
    </sheetView>
  </sheetViews>
  <sheetFormatPr defaultRowHeight="15" x14ac:dyDescent="0.25"/>
  <cols>
    <col min="2" max="2" width="11.85546875" customWidth="1"/>
    <col min="20" max="20" width="12" customWidth="1"/>
  </cols>
  <sheetData>
    <row r="1" spans="1:20" s="8" customFormat="1" ht="30" x14ac:dyDescent="0.4">
      <c r="A1" s="629" t="s">
        <v>0</v>
      </c>
      <c r="B1" s="629"/>
      <c r="C1" s="629"/>
      <c r="D1" s="629"/>
      <c r="E1" s="629"/>
      <c r="F1" s="629"/>
      <c r="G1" s="629"/>
      <c r="H1" s="629"/>
      <c r="I1" s="629"/>
      <c r="J1" s="629"/>
      <c r="K1" s="629"/>
      <c r="L1" s="629"/>
      <c r="M1" s="629"/>
      <c r="N1" s="629"/>
      <c r="O1" s="629"/>
      <c r="P1" s="629"/>
      <c r="Q1" s="629"/>
    </row>
    <row r="2" spans="1:20" s="8" customFormat="1" ht="33.75" customHeight="1" x14ac:dyDescent="0.25">
      <c r="A2" s="630" t="s">
        <v>165</v>
      </c>
      <c r="B2" s="630"/>
      <c r="C2" s="630"/>
      <c r="D2" s="630"/>
      <c r="E2" s="630"/>
      <c r="F2" s="630"/>
      <c r="G2" s="630"/>
      <c r="H2" s="630"/>
      <c r="I2" s="630"/>
      <c r="J2" s="630"/>
      <c r="K2" s="630"/>
      <c r="L2" s="630"/>
      <c r="M2" s="630"/>
      <c r="N2" s="630"/>
      <c r="O2" s="630"/>
      <c r="P2" s="630"/>
      <c r="Q2" s="630"/>
      <c r="R2" s="628" t="s">
        <v>108</v>
      </c>
      <c r="S2" s="628"/>
      <c r="T2" s="628"/>
    </row>
    <row r="3" spans="1:20" s="8" customFormat="1" ht="14.25" x14ac:dyDescent="0.2"/>
    <row r="4" spans="1:20" s="9" customFormat="1" ht="30.75" customHeight="1" thickBot="1" x14ac:dyDescent="0.3">
      <c r="A4" s="73"/>
      <c r="B4" s="73"/>
      <c r="C4" s="74" t="s">
        <v>3</v>
      </c>
      <c r="D4" s="638">
        <f>'Cost Allocation Instructions'!D4</f>
        <v>0</v>
      </c>
      <c r="E4" s="638"/>
      <c r="F4" s="638"/>
      <c r="G4" s="638"/>
      <c r="H4" s="73"/>
      <c r="I4" s="74" t="s">
        <v>4</v>
      </c>
      <c r="J4" s="76">
        <f>'Cost Allocation Instructions'!J4</f>
        <v>0</v>
      </c>
      <c r="K4" s="73"/>
      <c r="L4" s="73"/>
      <c r="M4" s="73"/>
      <c r="N4" s="73"/>
      <c r="O4" s="73"/>
      <c r="P4" s="73"/>
      <c r="Q4" s="73"/>
    </row>
    <row r="7" spans="1:20" ht="15.75" x14ac:dyDescent="0.25">
      <c r="B7" s="83" t="s">
        <v>64</v>
      </c>
      <c r="C7" s="8"/>
      <c r="D7" s="8"/>
      <c r="E7" s="8"/>
      <c r="F7" s="8"/>
      <c r="G7" s="8"/>
      <c r="H7" s="8"/>
      <c r="I7" s="8"/>
      <c r="J7" s="8"/>
      <c r="K7" s="8"/>
      <c r="L7" s="8"/>
      <c r="M7" s="8"/>
      <c r="N7" s="8"/>
      <c r="O7" s="8"/>
    </row>
    <row r="8" spans="1:20" x14ac:dyDescent="0.25">
      <c r="B8" s="8"/>
      <c r="C8" s="8"/>
      <c r="D8" s="8"/>
      <c r="E8" s="8"/>
      <c r="F8" s="8"/>
      <c r="G8" s="8"/>
      <c r="H8" s="8"/>
      <c r="I8" s="8"/>
      <c r="J8" s="8"/>
      <c r="K8" s="8"/>
      <c r="L8" s="8"/>
      <c r="M8" s="8"/>
      <c r="N8" s="8"/>
      <c r="O8" s="8"/>
    </row>
    <row r="9" spans="1:20" s="92" customFormat="1" ht="14.25" x14ac:dyDescent="0.2">
      <c r="B9" s="648" t="s">
        <v>65</v>
      </c>
      <c r="C9" s="648"/>
      <c r="D9" s="648"/>
      <c r="E9" s="648"/>
      <c r="F9" s="648"/>
      <c r="G9" s="648"/>
      <c r="H9" s="648"/>
      <c r="I9" s="648"/>
      <c r="J9" s="648"/>
      <c r="K9" s="648"/>
      <c r="L9" s="648"/>
      <c r="M9" s="648"/>
      <c r="N9" s="648"/>
      <c r="O9" s="648"/>
    </row>
    <row r="10" spans="1:20" s="92" customFormat="1" ht="14.25" x14ac:dyDescent="0.2">
      <c r="C10" s="97"/>
      <c r="D10" s="92" t="s">
        <v>66</v>
      </c>
      <c r="E10" s="97"/>
      <c r="F10" s="92" t="s">
        <v>67</v>
      </c>
      <c r="G10" s="97"/>
      <c r="H10" s="92" t="s">
        <v>68</v>
      </c>
    </row>
    <row r="11" spans="1:20" s="92" customFormat="1" ht="14.25" x14ac:dyDescent="0.2"/>
    <row r="12" spans="1:20" s="92" customFormat="1" ht="14.45" customHeight="1" x14ac:dyDescent="0.2">
      <c r="B12" s="649" t="s">
        <v>69</v>
      </c>
      <c r="C12" s="649"/>
      <c r="D12" s="649"/>
      <c r="E12" s="649"/>
      <c r="F12" s="649"/>
      <c r="G12" s="649"/>
      <c r="H12" s="649"/>
      <c r="I12" s="649"/>
      <c r="J12" s="649"/>
      <c r="K12" s="649"/>
      <c r="L12" s="649"/>
      <c r="M12" s="649"/>
      <c r="N12" s="649"/>
      <c r="O12" s="649"/>
    </row>
    <row r="13" spans="1:20" s="92" customFormat="1" ht="14.25" x14ac:dyDescent="0.2">
      <c r="C13" s="97"/>
      <c r="D13" s="92" t="s">
        <v>70</v>
      </c>
      <c r="E13" s="97"/>
      <c r="F13" s="92" t="s">
        <v>71</v>
      </c>
      <c r="H13" s="97"/>
      <c r="J13" s="97"/>
      <c r="K13" s="92" t="s">
        <v>68</v>
      </c>
    </row>
    <row r="14" spans="1:20" s="92" customFormat="1" ht="14.25" x14ac:dyDescent="0.2"/>
    <row r="15" spans="1:20" s="92" customFormat="1" ht="14.25" x14ac:dyDescent="0.2">
      <c r="B15" s="648" t="s">
        <v>72</v>
      </c>
      <c r="C15" s="648"/>
      <c r="D15" s="648"/>
      <c r="E15" s="648"/>
      <c r="F15" s="648"/>
      <c r="G15" s="648"/>
      <c r="H15" s="648"/>
      <c r="I15" s="648"/>
      <c r="J15" s="648"/>
      <c r="K15" s="648"/>
      <c r="L15" s="648"/>
      <c r="M15" s="648"/>
      <c r="N15" s="648"/>
      <c r="O15" s="648"/>
    </row>
    <row r="16" spans="1:20" s="92" customFormat="1" ht="14.25" x14ac:dyDescent="0.2">
      <c r="C16" s="97"/>
      <c r="D16" s="92" t="s">
        <v>73</v>
      </c>
      <c r="E16" s="97"/>
      <c r="F16" s="92" t="s">
        <v>74</v>
      </c>
      <c r="G16" s="97"/>
    </row>
    <row r="17" spans="2:15" s="92" customFormat="1" ht="14.25" x14ac:dyDescent="0.2"/>
    <row r="18" spans="2:15" s="92" customFormat="1" ht="14.25" x14ac:dyDescent="0.2">
      <c r="B18" s="648" t="s">
        <v>75</v>
      </c>
      <c r="C18" s="648"/>
      <c r="D18" s="648"/>
      <c r="E18" s="648"/>
      <c r="F18" s="648"/>
      <c r="G18" s="648"/>
      <c r="H18" s="648"/>
      <c r="I18" s="648"/>
      <c r="J18" s="648"/>
      <c r="K18" s="648"/>
      <c r="L18" s="648"/>
      <c r="M18" s="648"/>
      <c r="N18" s="648"/>
      <c r="O18" s="648"/>
    </row>
    <row r="19" spans="2:15" s="92" customFormat="1" ht="14.25" x14ac:dyDescent="0.2">
      <c r="C19" s="97"/>
      <c r="D19" s="92" t="s">
        <v>73</v>
      </c>
      <c r="E19" s="97"/>
      <c r="F19" s="92" t="s">
        <v>74</v>
      </c>
      <c r="G19" s="97"/>
    </row>
    <row r="20" spans="2:15" s="92" customFormat="1" ht="14.25" x14ac:dyDescent="0.2"/>
    <row r="21" spans="2:15" s="92" customFormat="1" ht="14.25" x14ac:dyDescent="0.2">
      <c r="B21" s="648" t="s">
        <v>76</v>
      </c>
      <c r="C21" s="648"/>
      <c r="D21" s="648"/>
      <c r="E21" s="648"/>
      <c r="F21" s="648"/>
      <c r="G21" s="648"/>
      <c r="H21" s="648"/>
      <c r="I21" s="648"/>
      <c r="J21" s="648"/>
      <c r="K21" s="648"/>
      <c r="L21" s="648"/>
      <c r="M21" s="648"/>
      <c r="N21" s="648"/>
      <c r="O21" s="648"/>
    </row>
    <row r="22" spans="2:15" s="92" customFormat="1" ht="14.25" x14ac:dyDescent="0.2">
      <c r="C22" s="92" t="s">
        <v>77</v>
      </c>
      <c r="K22" s="97"/>
      <c r="L22" s="92" t="s">
        <v>73</v>
      </c>
      <c r="M22" s="97"/>
      <c r="N22" s="92" t="s">
        <v>74</v>
      </c>
    </row>
    <row r="23" spans="2:15" s="92" customFormat="1" ht="14.25" x14ac:dyDescent="0.2">
      <c r="C23" s="92" t="s">
        <v>78</v>
      </c>
      <c r="K23" s="97"/>
      <c r="L23" s="92" t="s">
        <v>73</v>
      </c>
      <c r="M23" s="97"/>
      <c r="N23" s="92" t="s">
        <v>74</v>
      </c>
    </row>
    <row r="24" spans="2:15" s="92" customFormat="1" ht="14.25" x14ac:dyDescent="0.2"/>
    <row r="25" spans="2:15" s="92" customFormat="1" ht="14.25" x14ac:dyDescent="0.2">
      <c r="B25" s="649" t="s">
        <v>79</v>
      </c>
      <c r="C25" s="649"/>
      <c r="D25" s="649"/>
      <c r="E25" s="649"/>
      <c r="F25" s="649"/>
      <c r="G25" s="649"/>
      <c r="H25" s="649"/>
      <c r="I25" s="649"/>
      <c r="J25" s="649"/>
      <c r="K25" s="649"/>
      <c r="L25" s="649"/>
      <c r="M25" s="649"/>
      <c r="N25" s="649"/>
      <c r="O25" s="649"/>
    </row>
    <row r="26" spans="2:15" s="92" customFormat="1" ht="14.25" x14ac:dyDescent="0.2">
      <c r="C26" s="97"/>
      <c r="D26" s="92" t="s">
        <v>73</v>
      </c>
      <c r="E26" s="97"/>
      <c r="F26" s="92" t="s">
        <v>74</v>
      </c>
      <c r="G26" s="97"/>
    </row>
    <row r="27" spans="2:15" s="92" customFormat="1" ht="14.25" x14ac:dyDescent="0.2">
      <c r="C27" s="97"/>
      <c r="E27" s="97"/>
      <c r="G27" s="97"/>
    </row>
    <row r="28" spans="2:15" s="92" customFormat="1" ht="14.25" x14ac:dyDescent="0.2">
      <c r="B28" s="649" t="s">
        <v>80</v>
      </c>
      <c r="C28" s="649"/>
      <c r="D28" s="649"/>
      <c r="E28" s="649"/>
      <c r="F28" s="649"/>
      <c r="G28" s="649"/>
      <c r="H28" s="649"/>
      <c r="I28" s="649"/>
      <c r="J28" s="649"/>
      <c r="K28" s="649"/>
      <c r="L28" s="649"/>
      <c r="M28" s="649"/>
      <c r="N28" s="649"/>
      <c r="O28" s="649"/>
    </row>
    <row r="29" spans="2:15" s="92" customFormat="1" ht="14.25" x14ac:dyDescent="0.2">
      <c r="C29" s="97"/>
      <c r="D29" s="92" t="s">
        <v>73</v>
      </c>
      <c r="E29" s="97"/>
      <c r="F29" s="92" t="s">
        <v>74</v>
      </c>
      <c r="G29" s="97"/>
    </row>
    <row r="30" spans="2:15" s="92" customFormat="1" ht="14.25" x14ac:dyDescent="0.2">
      <c r="C30" s="97"/>
      <c r="E30" s="97"/>
      <c r="G30" s="97"/>
    </row>
    <row r="31" spans="2:15" s="92" customFormat="1" ht="29.1" customHeight="1" x14ac:dyDescent="0.2">
      <c r="B31" s="649" t="s">
        <v>81</v>
      </c>
      <c r="C31" s="649"/>
      <c r="D31" s="649"/>
      <c r="E31" s="649"/>
      <c r="F31" s="649"/>
      <c r="G31" s="649"/>
      <c r="H31" s="649"/>
      <c r="I31" s="649"/>
      <c r="J31" s="649"/>
      <c r="K31" s="649"/>
      <c r="L31" s="649"/>
      <c r="M31" s="649"/>
      <c r="N31" s="649"/>
      <c r="O31" s="649"/>
    </row>
    <row r="32" spans="2:15" s="92" customFormat="1" ht="14.25" x14ac:dyDescent="0.2">
      <c r="C32" s="97"/>
      <c r="D32" s="92" t="s">
        <v>73</v>
      </c>
      <c r="E32" s="97"/>
      <c r="F32" s="92" t="s">
        <v>74</v>
      </c>
      <c r="G32" s="97"/>
    </row>
    <row r="33" spans="2:15" s="92" customFormat="1" ht="14.25" x14ac:dyDescent="0.2">
      <c r="C33" s="97"/>
      <c r="E33" s="97"/>
      <c r="G33" s="97"/>
    </row>
    <row r="34" spans="2:15" s="92" customFormat="1" ht="29.45" customHeight="1" x14ac:dyDescent="0.2">
      <c r="B34" s="649" t="s">
        <v>82</v>
      </c>
      <c r="C34" s="649"/>
      <c r="D34" s="649"/>
      <c r="E34" s="649"/>
      <c r="F34" s="649"/>
      <c r="G34" s="649"/>
      <c r="H34" s="649"/>
      <c r="I34" s="649"/>
      <c r="J34" s="649"/>
      <c r="K34" s="649"/>
      <c r="L34" s="649"/>
      <c r="M34" s="649"/>
      <c r="N34" s="649"/>
      <c r="O34" s="649"/>
    </row>
    <row r="35" spans="2:15" s="92" customFormat="1" ht="14.25" x14ac:dyDescent="0.2">
      <c r="C35" s="97"/>
      <c r="D35" s="92" t="s">
        <v>73</v>
      </c>
      <c r="E35" s="97"/>
      <c r="F35" s="92" t="s">
        <v>74</v>
      </c>
      <c r="G35" s="97"/>
    </row>
    <row r="36" spans="2:15" s="92" customFormat="1" ht="14.25" x14ac:dyDescent="0.2"/>
    <row r="37" spans="2:15" s="92" customFormat="1" ht="15.75" x14ac:dyDescent="0.25">
      <c r="B37" s="98" t="s">
        <v>83</v>
      </c>
    </row>
    <row r="38" spans="2:15" s="92" customFormat="1" ht="14.25" x14ac:dyDescent="0.2"/>
    <row r="39" spans="2:15" s="92" customFormat="1" ht="14.25" x14ac:dyDescent="0.2">
      <c r="B39" s="648" t="s">
        <v>84</v>
      </c>
      <c r="C39" s="648"/>
      <c r="D39" s="648"/>
      <c r="E39" s="648"/>
      <c r="F39" s="648"/>
      <c r="G39" s="648"/>
      <c r="H39" s="648"/>
      <c r="I39" s="648"/>
      <c r="J39" s="648"/>
      <c r="K39" s="648"/>
      <c r="L39" s="648"/>
      <c r="M39" s="648"/>
      <c r="N39" s="648"/>
      <c r="O39" s="648"/>
    </row>
    <row r="40" spans="2:15" s="92" customFormat="1" ht="14.25" x14ac:dyDescent="0.2">
      <c r="C40" s="97"/>
      <c r="D40" s="92" t="s">
        <v>73</v>
      </c>
      <c r="E40" s="97"/>
      <c r="F40" s="92" t="s">
        <v>74</v>
      </c>
      <c r="G40" s="97"/>
    </row>
    <row r="41" spans="2:15" s="92" customFormat="1" ht="14.25" x14ac:dyDescent="0.2"/>
    <row r="42" spans="2:15" s="92" customFormat="1" ht="14.45" customHeight="1" x14ac:dyDescent="0.2">
      <c r="B42" s="649" t="s">
        <v>85</v>
      </c>
      <c r="C42" s="649"/>
      <c r="D42" s="649"/>
      <c r="E42" s="649"/>
      <c r="F42" s="649"/>
      <c r="G42" s="649"/>
      <c r="H42" s="649"/>
      <c r="I42" s="649"/>
      <c r="J42" s="649"/>
      <c r="K42" s="649"/>
      <c r="L42" s="649"/>
      <c r="M42" s="649"/>
      <c r="N42" s="649"/>
      <c r="O42" s="649"/>
    </row>
    <row r="43" spans="2:15" s="92" customFormat="1" ht="14.25" x14ac:dyDescent="0.2">
      <c r="C43" s="97"/>
      <c r="D43" s="92" t="s">
        <v>73</v>
      </c>
      <c r="E43" s="97"/>
      <c r="F43" s="92" t="s">
        <v>74</v>
      </c>
      <c r="H43" s="97"/>
    </row>
    <row r="44" spans="2:15" s="92" customFormat="1" ht="14.25" x14ac:dyDescent="0.2"/>
    <row r="45" spans="2:15" s="92" customFormat="1" ht="14.25" x14ac:dyDescent="0.2">
      <c r="B45" s="648" t="s">
        <v>86</v>
      </c>
      <c r="C45" s="648"/>
      <c r="D45" s="648"/>
      <c r="E45" s="648"/>
      <c r="F45" s="648"/>
      <c r="G45" s="648"/>
      <c r="H45" s="648"/>
      <c r="I45" s="648"/>
      <c r="J45" s="648"/>
      <c r="K45" s="648"/>
      <c r="L45" s="648"/>
      <c r="M45" s="648"/>
      <c r="N45" s="648"/>
      <c r="O45" s="648"/>
    </row>
    <row r="46" spans="2:15" s="92" customFormat="1" ht="14.25" x14ac:dyDescent="0.2">
      <c r="C46" s="97"/>
      <c r="D46" s="92" t="s">
        <v>73</v>
      </c>
      <c r="E46" s="97"/>
      <c r="F46" s="92" t="s">
        <v>74</v>
      </c>
      <c r="G46" s="97"/>
    </row>
    <row r="47" spans="2:15" s="92" customFormat="1" ht="14.25" x14ac:dyDescent="0.2"/>
    <row r="48" spans="2:15" s="92" customFormat="1" ht="27.95" customHeight="1" x14ac:dyDescent="0.2">
      <c r="B48" s="649" t="s">
        <v>87</v>
      </c>
      <c r="C48" s="649"/>
      <c r="D48" s="649"/>
      <c r="E48" s="649"/>
      <c r="F48" s="649"/>
      <c r="G48" s="649"/>
      <c r="H48" s="649"/>
      <c r="I48" s="649"/>
      <c r="J48" s="649"/>
      <c r="K48" s="649"/>
      <c r="L48" s="649"/>
      <c r="M48" s="649"/>
      <c r="N48" s="649"/>
      <c r="O48" s="649"/>
    </row>
    <row r="49" spans="2:15" s="92" customFormat="1" ht="14.25" x14ac:dyDescent="0.2">
      <c r="C49" s="97"/>
      <c r="D49" s="92" t="s">
        <v>73</v>
      </c>
      <c r="E49" s="97"/>
      <c r="F49" s="92" t="s">
        <v>74</v>
      </c>
      <c r="G49" s="97"/>
    </row>
    <row r="50" spans="2:15" s="92" customFormat="1" ht="14.25" x14ac:dyDescent="0.2"/>
    <row r="51" spans="2:15" s="92" customFormat="1" ht="29.1" customHeight="1" x14ac:dyDescent="0.2">
      <c r="B51" s="649" t="s">
        <v>88</v>
      </c>
      <c r="C51" s="649"/>
      <c r="D51" s="649"/>
      <c r="E51" s="649"/>
      <c r="F51" s="649"/>
      <c r="G51" s="649"/>
      <c r="H51" s="649"/>
      <c r="I51" s="649"/>
      <c r="J51" s="649"/>
      <c r="K51" s="649"/>
      <c r="L51" s="649"/>
      <c r="M51" s="649"/>
      <c r="N51" s="649"/>
      <c r="O51" s="649"/>
    </row>
    <row r="52" spans="2:15" s="92" customFormat="1" ht="14.25" x14ac:dyDescent="0.2">
      <c r="C52" s="97"/>
      <c r="D52" s="92" t="s">
        <v>73</v>
      </c>
      <c r="E52" s="97"/>
      <c r="F52" s="92" t="s">
        <v>74</v>
      </c>
      <c r="G52" s="97"/>
    </row>
    <row r="53" spans="2:15" s="92" customFormat="1" ht="14.25" x14ac:dyDescent="0.2"/>
    <row r="54" spans="2:15" s="92" customFormat="1" ht="14.25" x14ac:dyDescent="0.2">
      <c r="B54" s="649" t="s">
        <v>89</v>
      </c>
      <c r="C54" s="649"/>
      <c r="D54" s="649"/>
      <c r="E54" s="649"/>
      <c r="F54" s="649"/>
      <c r="G54" s="649"/>
      <c r="H54" s="649"/>
      <c r="I54" s="649"/>
      <c r="J54" s="649"/>
      <c r="K54" s="649"/>
      <c r="L54" s="649"/>
      <c r="M54" s="649"/>
      <c r="N54" s="649"/>
      <c r="O54" s="649"/>
    </row>
    <row r="55" spans="2:15" s="92" customFormat="1" ht="14.25" x14ac:dyDescent="0.2">
      <c r="C55" s="97"/>
      <c r="D55" s="92" t="s">
        <v>73</v>
      </c>
      <c r="E55" s="97"/>
      <c r="F55" s="92" t="s">
        <v>74</v>
      </c>
      <c r="G55" s="97"/>
    </row>
    <row r="56" spans="2:15" s="92" customFormat="1" ht="14.25" x14ac:dyDescent="0.2">
      <c r="C56" s="97"/>
      <c r="E56" s="97"/>
      <c r="G56" s="97"/>
    </row>
    <row r="57" spans="2:15" s="92" customFormat="1" ht="15.75" x14ac:dyDescent="0.25">
      <c r="B57" s="98" t="s">
        <v>90</v>
      </c>
    </row>
    <row r="58" spans="2:15" s="92" customFormat="1" ht="14.25" x14ac:dyDescent="0.2"/>
    <row r="59" spans="2:15" s="92" customFormat="1" ht="14.25" x14ac:dyDescent="0.2">
      <c r="B59" s="648" t="s">
        <v>91</v>
      </c>
      <c r="C59" s="648"/>
      <c r="D59" s="648"/>
      <c r="E59" s="648"/>
      <c r="F59" s="648"/>
      <c r="G59" s="648"/>
      <c r="H59" s="648"/>
      <c r="I59" s="648"/>
      <c r="J59" s="648"/>
      <c r="K59" s="648"/>
      <c r="L59" s="648"/>
      <c r="M59" s="648"/>
      <c r="N59" s="648"/>
      <c r="O59" s="648"/>
    </row>
    <row r="60" spans="2:15" s="92" customFormat="1" ht="14.25" x14ac:dyDescent="0.2">
      <c r="C60" s="97"/>
      <c r="D60" s="92" t="s">
        <v>73</v>
      </c>
      <c r="E60" s="97"/>
      <c r="F60" s="92" t="s">
        <v>74</v>
      </c>
      <c r="G60" s="97"/>
      <c r="H60" s="92" t="s">
        <v>92</v>
      </c>
    </row>
    <row r="61" spans="2:15" s="92" customFormat="1" ht="14.25" x14ac:dyDescent="0.2"/>
    <row r="62" spans="2:15" s="92" customFormat="1" ht="15.75" x14ac:dyDescent="0.25">
      <c r="B62" s="98" t="s">
        <v>93</v>
      </c>
    </row>
    <row r="63" spans="2:15" s="92" customFormat="1" ht="14.25" x14ac:dyDescent="0.2"/>
    <row r="64" spans="2:15" s="92" customFormat="1" ht="14.25" x14ac:dyDescent="0.2">
      <c r="B64" s="648" t="s">
        <v>94</v>
      </c>
      <c r="C64" s="648"/>
      <c r="D64" s="648"/>
      <c r="E64" s="648"/>
      <c r="F64" s="648"/>
      <c r="G64" s="648"/>
      <c r="H64" s="648"/>
      <c r="I64" s="648"/>
      <c r="J64" s="648"/>
      <c r="K64" s="648"/>
      <c r="L64" s="648"/>
      <c r="M64" s="648"/>
      <c r="N64" s="648"/>
      <c r="O64" s="648"/>
    </row>
    <row r="65" spans="2:20" s="92" customFormat="1" ht="14.25" x14ac:dyDescent="0.2">
      <c r="C65" s="97"/>
      <c r="D65" s="92" t="s">
        <v>73</v>
      </c>
      <c r="E65" s="97"/>
      <c r="F65" s="92" t="s">
        <v>74</v>
      </c>
      <c r="G65" s="97"/>
    </row>
    <row r="66" spans="2:20" s="92" customFormat="1" ht="14.25" x14ac:dyDescent="0.2"/>
    <row r="67" spans="2:20" s="92" customFormat="1" ht="14.45" customHeight="1" x14ac:dyDescent="0.2">
      <c r="B67" s="649" t="s">
        <v>95</v>
      </c>
      <c r="C67" s="649"/>
      <c r="D67" s="649"/>
      <c r="E67" s="649"/>
      <c r="F67" s="649"/>
      <c r="G67" s="649"/>
      <c r="H67" s="649"/>
      <c r="I67" s="649"/>
      <c r="J67" s="649"/>
      <c r="K67" s="649"/>
      <c r="L67" s="649"/>
      <c r="M67" s="649"/>
      <c r="N67" s="649"/>
      <c r="O67" s="649"/>
    </row>
    <row r="68" spans="2:20" s="92" customFormat="1" ht="14.25" x14ac:dyDescent="0.2">
      <c r="C68" s="97"/>
      <c r="D68" s="92" t="s">
        <v>73</v>
      </c>
      <c r="E68" s="97"/>
      <c r="F68" s="92" t="s">
        <v>74</v>
      </c>
      <c r="H68" s="97"/>
    </row>
    <row r="69" spans="2:20" s="99" customFormat="1" x14ac:dyDescent="0.25"/>
    <row r="70" spans="2:20" s="99" customFormat="1" ht="15.75" x14ac:dyDescent="0.25">
      <c r="B70" s="98" t="s">
        <v>96</v>
      </c>
      <c r="C70" s="92"/>
      <c r="D70" s="92"/>
      <c r="E70" s="92"/>
      <c r="F70" s="92"/>
      <c r="G70" s="92"/>
      <c r="H70" s="92"/>
      <c r="I70" s="92"/>
      <c r="J70" s="92"/>
      <c r="K70" s="92"/>
      <c r="L70" s="92"/>
      <c r="M70" s="92"/>
      <c r="N70" s="92"/>
      <c r="O70" s="92"/>
    </row>
    <row r="71" spans="2:20" s="99" customFormat="1" x14ac:dyDescent="0.25"/>
    <row r="72" spans="2:20" s="100" customFormat="1" ht="31.5" customHeight="1" x14ac:dyDescent="0.25">
      <c r="B72" s="652" t="s">
        <v>97</v>
      </c>
      <c r="C72" s="652"/>
      <c r="D72" s="652"/>
      <c r="E72" s="652"/>
      <c r="F72" s="652"/>
      <c r="G72" s="652"/>
      <c r="H72" s="652"/>
      <c r="I72" s="652"/>
      <c r="J72" s="652"/>
      <c r="K72" s="652"/>
      <c r="L72" s="652"/>
      <c r="M72" s="652"/>
      <c r="N72" s="652"/>
      <c r="O72" s="652"/>
    </row>
    <row r="73" spans="2:20" s="99" customFormat="1" ht="15.75" x14ac:dyDescent="0.25">
      <c r="B73" s="44"/>
      <c r="C73" s="44"/>
      <c r="D73" s="44"/>
      <c r="E73" s="44"/>
      <c r="F73" s="44"/>
      <c r="G73" s="44"/>
      <c r="H73" s="44"/>
      <c r="I73" s="44"/>
      <c r="J73" s="44"/>
      <c r="K73" s="44"/>
      <c r="L73" s="44"/>
      <c r="M73" s="44"/>
      <c r="N73" s="44"/>
      <c r="O73" s="44"/>
    </row>
    <row r="74" spans="2:20" s="99" customFormat="1" ht="16.5" thickBot="1" x14ac:dyDescent="0.3">
      <c r="B74" s="84" t="s">
        <v>391</v>
      </c>
      <c r="C74" s="45"/>
      <c r="D74" s="45"/>
      <c r="F74" s="640"/>
      <c r="G74" s="640"/>
      <c r="H74" s="640"/>
      <c r="I74" s="640"/>
      <c r="J74" s="640"/>
      <c r="K74" s="640"/>
      <c r="L74" s="640"/>
      <c r="M74" s="640"/>
      <c r="N74" s="640"/>
    </row>
    <row r="75" spans="2:20" s="99" customFormat="1" ht="15.75" x14ac:dyDescent="0.25">
      <c r="B75" s="84"/>
      <c r="C75" s="44"/>
      <c r="D75" s="44"/>
      <c r="F75" s="44"/>
      <c r="G75" s="44"/>
      <c r="H75" s="44"/>
      <c r="I75" s="44"/>
      <c r="J75" s="44"/>
      <c r="K75" s="44"/>
      <c r="L75" s="44"/>
      <c r="M75" s="44"/>
      <c r="N75" s="44"/>
    </row>
    <row r="76" spans="2:20" s="99" customFormat="1" ht="16.5" thickBot="1" x14ac:dyDescent="0.3">
      <c r="B76" s="84" t="s">
        <v>392</v>
      </c>
      <c r="C76" s="44"/>
      <c r="D76" s="44"/>
      <c r="F76" s="650"/>
      <c r="G76" s="650"/>
      <c r="H76" s="650"/>
      <c r="I76" s="650"/>
      <c r="J76" s="650"/>
      <c r="K76" s="650"/>
      <c r="L76" s="650"/>
      <c r="M76" s="650"/>
      <c r="N76" s="650"/>
    </row>
    <row r="77" spans="2:20" s="99" customFormat="1" ht="16.5" thickBot="1" x14ac:dyDescent="0.3">
      <c r="B77" s="85"/>
      <c r="C77" s="44"/>
      <c r="D77" s="44"/>
      <c r="F77" s="44"/>
      <c r="G77" s="44"/>
      <c r="H77" s="44"/>
      <c r="I77" s="44"/>
      <c r="J77" s="44"/>
      <c r="K77" s="44"/>
      <c r="L77" s="44"/>
      <c r="M77" s="44"/>
      <c r="N77" s="44"/>
    </row>
    <row r="78" spans="2:20" s="99" customFormat="1" ht="30.75" customHeight="1" thickBot="1" x14ac:dyDescent="0.3">
      <c r="B78" s="84" t="s">
        <v>99</v>
      </c>
      <c r="C78" s="45"/>
      <c r="D78" s="45"/>
      <c r="F78" s="640"/>
      <c r="G78" s="640"/>
      <c r="H78" s="640"/>
      <c r="I78" s="640"/>
      <c r="J78" s="640"/>
      <c r="K78" s="640"/>
      <c r="L78" s="640"/>
      <c r="M78" s="640"/>
      <c r="N78" s="640"/>
      <c r="Q78" s="642" t="s">
        <v>385</v>
      </c>
      <c r="R78" s="643"/>
      <c r="S78" s="643"/>
      <c r="T78" s="644"/>
    </row>
    <row r="79" spans="2:20" s="99" customFormat="1" x14ac:dyDescent="0.25"/>
    <row r="80" spans="2:20" s="99" customFormat="1" ht="15.75" thickBot="1" x14ac:dyDescent="0.3">
      <c r="B80" s="101" t="s">
        <v>98</v>
      </c>
      <c r="F80" s="651"/>
      <c r="G80" s="651"/>
      <c r="H80" s="651"/>
      <c r="I80" s="651"/>
      <c r="J80" s="651"/>
      <c r="K80" s="651"/>
      <c r="L80" s="651"/>
      <c r="M80" s="651"/>
      <c r="N80" s="651"/>
    </row>
    <row r="81" s="99" customFormat="1" x14ac:dyDescent="0.25"/>
  </sheetData>
  <sheetProtection selectLockedCells="1"/>
  <mergeCells count="28">
    <mergeCell ref="F76:N76"/>
    <mergeCell ref="F78:N78"/>
    <mergeCell ref="F80:N80"/>
    <mergeCell ref="Q78:T78"/>
    <mergeCell ref="B59:O59"/>
    <mergeCell ref="B64:O64"/>
    <mergeCell ref="B67:O67"/>
    <mergeCell ref="B72:O72"/>
    <mergeCell ref="F74:N74"/>
    <mergeCell ref="B54:O54"/>
    <mergeCell ref="B18:O18"/>
    <mergeCell ref="B21:O21"/>
    <mergeCell ref="B25:O25"/>
    <mergeCell ref="B28:O28"/>
    <mergeCell ref="B31:O31"/>
    <mergeCell ref="B34:O34"/>
    <mergeCell ref="B39:O39"/>
    <mergeCell ref="B42:O42"/>
    <mergeCell ref="B45:O45"/>
    <mergeCell ref="B48:O48"/>
    <mergeCell ref="B51:O51"/>
    <mergeCell ref="R2:T2"/>
    <mergeCell ref="B15:O15"/>
    <mergeCell ref="A1:Q1"/>
    <mergeCell ref="A2:Q2"/>
    <mergeCell ref="D4:G4"/>
    <mergeCell ref="B9:O9"/>
    <mergeCell ref="B12:O12"/>
  </mergeCells>
  <hyperlinks>
    <hyperlink ref="R2" location="'Agency Budget Summary'!A1" display="Click here to return to Agency Budget Summary Page" xr:uid="{00000000-0004-0000-0400-000000000000}"/>
    <hyperlink ref="R2:T2" location="'DCF-ODV Budget Summary'!A1" display="Click here to return to DCF-ODV Budget Summary Page" xr:uid="{00000000-0004-0000-0400-000001000000}"/>
  </hyperlinks>
  <pageMargins left="0.2" right="0.2" top="0.25" bottom="0.25" header="0.3" footer="0.3"/>
  <pageSetup scale="59"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6</xdr:col>
                    <xdr:colOff>400050</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400050</xdr:colOff>
                    <xdr:row>9</xdr:row>
                    <xdr:rowOff>0</xdr:rowOff>
                  </from>
                  <to>
                    <xdr:col>5</xdr:col>
                    <xdr:colOff>0</xdr:colOff>
                    <xdr:row>10</xdr:row>
                    <xdr:rowOff>9525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400050</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35845" r:id="rId7" name="Check Box 5">
              <controlPr defaultSize="0" autoFill="0" autoLine="0" autoPict="0">
                <anchor moveWithCells="1">
                  <from>
                    <xdr:col>4</xdr:col>
                    <xdr:colOff>400050</xdr:colOff>
                    <xdr:row>12</xdr:row>
                    <xdr:rowOff>0</xdr:rowOff>
                  </from>
                  <to>
                    <xdr:col>5</xdr:col>
                    <xdr:colOff>0</xdr:colOff>
                    <xdr:row>13</xdr:row>
                    <xdr:rowOff>9525</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2</xdr:col>
                    <xdr:colOff>400050</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35847" r:id="rId9" name="Check Box 7">
              <controlPr defaultSize="0" autoFill="0" autoLine="0" autoPict="0">
                <anchor moveWithCells="1">
                  <from>
                    <xdr:col>4</xdr:col>
                    <xdr:colOff>400050</xdr:colOff>
                    <xdr:row>15</xdr:row>
                    <xdr:rowOff>0</xdr:rowOff>
                  </from>
                  <to>
                    <xdr:col>5</xdr:col>
                    <xdr:colOff>0</xdr:colOff>
                    <xdr:row>16</xdr:row>
                    <xdr:rowOff>9525</xdr:rowOff>
                  </to>
                </anchor>
              </controlPr>
            </control>
          </mc:Choice>
        </mc:AlternateContent>
        <mc:AlternateContent xmlns:mc="http://schemas.openxmlformats.org/markup-compatibility/2006">
          <mc:Choice Requires="x14">
            <control shapeId="35848" r:id="rId10" name="Check Box 8">
              <controlPr defaultSize="0" autoFill="0" autoLine="0" autoPict="0">
                <anchor moveWithCells="1">
                  <from>
                    <xdr:col>2</xdr:col>
                    <xdr:colOff>400050</xdr:colOff>
                    <xdr:row>15</xdr:row>
                    <xdr:rowOff>0</xdr:rowOff>
                  </from>
                  <to>
                    <xdr:col>3</xdr:col>
                    <xdr:colOff>0</xdr:colOff>
                    <xdr:row>16</xdr:row>
                    <xdr:rowOff>9525</xdr:rowOff>
                  </to>
                </anchor>
              </controlPr>
            </control>
          </mc:Choice>
        </mc:AlternateContent>
        <mc:AlternateContent xmlns:mc="http://schemas.openxmlformats.org/markup-compatibility/2006">
          <mc:Choice Requires="x14">
            <control shapeId="35849" r:id="rId11" name="Check Box 9">
              <controlPr defaultSize="0" autoFill="0" autoLine="0" autoPict="0">
                <anchor moveWithCells="1">
                  <from>
                    <xdr:col>4</xdr:col>
                    <xdr:colOff>400050</xdr:colOff>
                    <xdr:row>18</xdr:row>
                    <xdr:rowOff>0</xdr:rowOff>
                  </from>
                  <to>
                    <xdr:col>5</xdr:col>
                    <xdr:colOff>0</xdr:colOff>
                    <xdr:row>19</xdr:row>
                    <xdr:rowOff>9525</xdr:rowOff>
                  </to>
                </anchor>
              </controlPr>
            </control>
          </mc:Choice>
        </mc:AlternateContent>
        <mc:AlternateContent xmlns:mc="http://schemas.openxmlformats.org/markup-compatibility/2006">
          <mc:Choice Requires="x14">
            <control shapeId="35850" r:id="rId12" name="Check Box 10">
              <controlPr defaultSize="0" autoFill="0" autoLine="0" autoPict="0">
                <anchor moveWithCells="1">
                  <from>
                    <xdr:col>2</xdr:col>
                    <xdr:colOff>400050</xdr:colOff>
                    <xdr:row>18</xdr:row>
                    <xdr:rowOff>0</xdr:rowOff>
                  </from>
                  <to>
                    <xdr:col>3</xdr:col>
                    <xdr:colOff>0</xdr:colOff>
                    <xdr:row>19</xdr:row>
                    <xdr:rowOff>9525</xdr:rowOff>
                  </to>
                </anchor>
              </controlPr>
            </control>
          </mc:Choice>
        </mc:AlternateContent>
        <mc:AlternateContent xmlns:mc="http://schemas.openxmlformats.org/markup-compatibility/2006">
          <mc:Choice Requires="x14">
            <control shapeId="35851" r:id="rId13" name="Check Box 11">
              <controlPr defaultSize="0" autoFill="0" autoLine="0" autoPict="0">
                <anchor moveWithCells="1">
                  <from>
                    <xdr:col>12</xdr:col>
                    <xdr:colOff>400050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35852" r:id="rId14" name="Check Box 12">
              <controlPr defaultSize="0" autoFill="0" autoLine="0" autoPict="0">
                <anchor moveWithCells="1">
                  <from>
                    <xdr:col>10</xdr:col>
                    <xdr:colOff>400050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35853" r:id="rId15" name="Check Box 13">
              <controlPr defaultSize="0" autoFill="0" autoLine="0" autoPict="0">
                <anchor moveWithCells="1">
                  <from>
                    <xdr:col>12</xdr:col>
                    <xdr:colOff>400050</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35854" r:id="rId16" name="Check Box 14">
              <controlPr defaultSize="0" autoFill="0" autoLine="0" autoPict="0">
                <anchor moveWithCells="1">
                  <from>
                    <xdr:col>10</xdr:col>
                    <xdr:colOff>400050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35855" r:id="rId17" name="Check Box 15">
              <controlPr defaultSize="0" autoFill="0" autoLine="0" autoPict="0">
                <anchor moveWithCells="1">
                  <from>
                    <xdr:col>4</xdr:col>
                    <xdr:colOff>400050</xdr:colOff>
                    <xdr:row>34</xdr:row>
                    <xdr:rowOff>0</xdr:rowOff>
                  </from>
                  <to>
                    <xdr:col>5</xdr:col>
                    <xdr:colOff>0</xdr:colOff>
                    <xdr:row>35</xdr:row>
                    <xdr:rowOff>9525</xdr:rowOff>
                  </to>
                </anchor>
              </controlPr>
            </control>
          </mc:Choice>
        </mc:AlternateContent>
        <mc:AlternateContent xmlns:mc="http://schemas.openxmlformats.org/markup-compatibility/2006">
          <mc:Choice Requires="x14">
            <control shapeId="35856" r:id="rId18" name="Check Box 16">
              <controlPr defaultSize="0" autoFill="0" autoLine="0" autoPict="0">
                <anchor moveWithCells="1">
                  <from>
                    <xdr:col>2</xdr:col>
                    <xdr:colOff>400050</xdr:colOff>
                    <xdr:row>34</xdr:row>
                    <xdr:rowOff>0</xdr:rowOff>
                  </from>
                  <to>
                    <xdr:col>3</xdr:col>
                    <xdr:colOff>0</xdr:colOff>
                    <xdr:row>35</xdr:row>
                    <xdr:rowOff>9525</xdr:rowOff>
                  </to>
                </anchor>
              </controlPr>
            </control>
          </mc:Choice>
        </mc:AlternateContent>
        <mc:AlternateContent xmlns:mc="http://schemas.openxmlformats.org/markup-compatibility/2006">
          <mc:Choice Requires="x14">
            <control shapeId="35857" r:id="rId19" name="Check Box 17">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58" r:id="rId20" name="Check Box 18">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59" r:id="rId21" name="Check Box 19">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0" r:id="rId22" name="Check Box 20">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61" r:id="rId23" name="Check Box 21">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62" r:id="rId24" name="Check Box 22">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3" r:id="rId25" name="Check Box 23">
              <controlPr defaultSize="0" autoFill="0" autoLine="0" autoPict="0">
                <anchor moveWithCells="1">
                  <from>
                    <xdr:col>4</xdr:col>
                    <xdr:colOff>400050</xdr:colOff>
                    <xdr:row>64</xdr:row>
                    <xdr:rowOff>0</xdr:rowOff>
                  </from>
                  <to>
                    <xdr:col>5</xdr:col>
                    <xdr:colOff>0</xdr:colOff>
                    <xdr:row>65</xdr:row>
                    <xdr:rowOff>9525</xdr:rowOff>
                  </to>
                </anchor>
              </controlPr>
            </control>
          </mc:Choice>
        </mc:AlternateContent>
        <mc:AlternateContent xmlns:mc="http://schemas.openxmlformats.org/markup-compatibility/2006">
          <mc:Choice Requires="x14">
            <control shapeId="35864" r:id="rId26" name="Check Box 24">
              <controlPr defaultSize="0" autoFill="0" autoLine="0" autoPict="0">
                <anchor moveWithCells="1">
                  <from>
                    <xdr:col>2</xdr:col>
                    <xdr:colOff>400050</xdr:colOff>
                    <xdr:row>64</xdr:row>
                    <xdr:rowOff>0</xdr:rowOff>
                  </from>
                  <to>
                    <xdr:col>3</xdr:col>
                    <xdr:colOff>0</xdr:colOff>
                    <xdr:row>65</xdr:row>
                    <xdr:rowOff>9525</xdr:rowOff>
                  </to>
                </anchor>
              </controlPr>
            </control>
          </mc:Choice>
        </mc:AlternateContent>
        <mc:AlternateContent xmlns:mc="http://schemas.openxmlformats.org/markup-compatibility/2006">
          <mc:Choice Requires="x14">
            <control shapeId="35865" r:id="rId27" name="Check Box 25">
              <controlPr defaultSize="0" autoFill="0" autoLine="0" autoPict="0">
                <anchor moveWithCells="1">
                  <from>
                    <xdr:col>4</xdr:col>
                    <xdr:colOff>400050</xdr:colOff>
                    <xdr:row>67</xdr:row>
                    <xdr:rowOff>0</xdr:rowOff>
                  </from>
                  <to>
                    <xdr:col>5</xdr:col>
                    <xdr:colOff>0</xdr:colOff>
                    <xdr:row>68</xdr:row>
                    <xdr:rowOff>9525</xdr:rowOff>
                  </to>
                </anchor>
              </controlPr>
            </control>
          </mc:Choice>
        </mc:AlternateContent>
        <mc:AlternateContent xmlns:mc="http://schemas.openxmlformats.org/markup-compatibility/2006">
          <mc:Choice Requires="x14">
            <control shapeId="35866" r:id="rId28" name="Check Box 26">
              <controlPr defaultSize="0" autoFill="0" autoLine="0" autoPict="0">
                <anchor moveWithCells="1">
                  <from>
                    <xdr:col>2</xdr:col>
                    <xdr:colOff>400050</xdr:colOff>
                    <xdr:row>67</xdr:row>
                    <xdr:rowOff>0</xdr:rowOff>
                  </from>
                  <to>
                    <xdr:col>3</xdr:col>
                    <xdr:colOff>0</xdr:colOff>
                    <xdr:row>68</xdr:row>
                    <xdr:rowOff>9525</xdr:rowOff>
                  </to>
                </anchor>
              </controlPr>
            </control>
          </mc:Choice>
        </mc:AlternateContent>
        <mc:AlternateContent xmlns:mc="http://schemas.openxmlformats.org/markup-compatibility/2006">
          <mc:Choice Requires="x14">
            <control shapeId="35867" r:id="rId29" name="Check Box 27">
              <controlPr defaultSize="0" autoFill="0" autoLine="0" autoPict="0">
                <anchor moveWithCells="1">
                  <from>
                    <xdr:col>4</xdr:col>
                    <xdr:colOff>400050</xdr:colOff>
                    <xdr:row>28</xdr:row>
                    <xdr:rowOff>0</xdr:rowOff>
                  </from>
                  <to>
                    <xdr:col>5</xdr:col>
                    <xdr:colOff>0</xdr:colOff>
                    <xdr:row>29</xdr:row>
                    <xdr:rowOff>9525</xdr:rowOff>
                  </to>
                </anchor>
              </controlPr>
            </control>
          </mc:Choice>
        </mc:AlternateContent>
        <mc:AlternateContent xmlns:mc="http://schemas.openxmlformats.org/markup-compatibility/2006">
          <mc:Choice Requires="x14">
            <control shapeId="35868" r:id="rId30" name="Check Box 28">
              <controlPr defaultSize="0" autoFill="0" autoLine="0" autoPict="0">
                <anchor moveWithCells="1">
                  <from>
                    <xdr:col>2</xdr:col>
                    <xdr:colOff>400050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35869" r:id="rId31" name="Check Box 29">
              <controlPr defaultSize="0" autoFill="0" autoLine="0" autoPict="0">
                <anchor moveWithCells="1">
                  <from>
                    <xdr:col>4</xdr:col>
                    <xdr:colOff>400050</xdr:colOff>
                    <xdr:row>31</xdr:row>
                    <xdr:rowOff>0</xdr:rowOff>
                  </from>
                  <to>
                    <xdr:col>5</xdr:col>
                    <xdr:colOff>0</xdr:colOff>
                    <xdr:row>32</xdr:row>
                    <xdr:rowOff>9525</xdr:rowOff>
                  </to>
                </anchor>
              </controlPr>
            </control>
          </mc:Choice>
        </mc:AlternateContent>
        <mc:AlternateContent xmlns:mc="http://schemas.openxmlformats.org/markup-compatibility/2006">
          <mc:Choice Requires="x14">
            <control shapeId="35870" r:id="rId32" name="Check Box 30">
              <controlPr defaultSize="0" autoFill="0" autoLine="0" autoPict="0">
                <anchor moveWithCells="1">
                  <from>
                    <xdr:col>2</xdr:col>
                    <xdr:colOff>400050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35871" r:id="rId33" name="Check Box 31">
              <controlPr defaultSize="0" autoFill="0" autoLine="0" autoPict="0">
                <anchor moveWithCells="1">
                  <from>
                    <xdr:col>4</xdr:col>
                    <xdr:colOff>400050</xdr:colOff>
                    <xdr:row>25</xdr:row>
                    <xdr:rowOff>0</xdr:rowOff>
                  </from>
                  <to>
                    <xdr:col>5</xdr:col>
                    <xdr:colOff>0</xdr:colOff>
                    <xdr:row>26</xdr:row>
                    <xdr:rowOff>9525</xdr:rowOff>
                  </to>
                </anchor>
              </controlPr>
            </control>
          </mc:Choice>
        </mc:AlternateContent>
        <mc:AlternateContent xmlns:mc="http://schemas.openxmlformats.org/markup-compatibility/2006">
          <mc:Choice Requires="x14">
            <control shapeId="35872" r:id="rId34" name="Check Box 32">
              <controlPr defaultSize="0" autoFill="0" autoLine="0" autoPict="0">
                <anchor moveWithCells="1">
                  <from>
                    <xdr:col>2</xdr:col>
                    <xdr:colOff>400050</xdr:colOff>
                    <xdr:row>25</xdr:row>
                    <xdr:rowOff>0</xdr:rowOff>
                  </from>
                  <to>
                    <xdr:col>3</xdr:col>
                    <xdr:colOff>0</xdr:colOff>
                    <xdr:row>26</xdr:row>
                    <xdr:rowOff>9525</xdr:rowOff>
                  </to>
                </anchor>
              </controlPr>
            </control>
          </mc:Choice>
        </mc:AlternateContent>
        <mc:AlternateContent xmlns:mc="http://schemas.openxmlformats.org/markup-compatibility/2006">
          <mc:Choice Requires="x14">
            <control shapeId="35873" r:id="rId35" name="Check Box 33">
              <controlPr defaultSize="0" autoFill="0" autoLine="0" autoPict="0">
                <anchor moveWithCells="1">
                  <from>
                    <xdr:col>4</xdr:col>
                    <xdr:colOff>400050</xdr:colOff>
                    <xdr:row>39</xdr:row>
                    <xdr:rowOff>0</xdr:rowOff>
                  </from>
                  <to>
                    <xdr:col>5</xdr:col>
                    <xdr:colOff>0</xdr:colOff>
                    <xdr:row>40</xdr:row>
                    <xdr:rowOff>9525</xdr:rowOff>
                  </to>
                </anchor>
              </controlPr>
            </control>
          </mc:Choice>
        </mc:AlternateContent>
        <mc:AlternateContent xmlns:mc="http://schemas.openxmlformats.org/markup-compatibility/2006">
          <mc:Choice Requires="x14">
            <control shapeId="35874" r:id="rId36" name="Check Box 34">
              <controlPr defaultSize="0" autoFill="0" autoLine="0" autoPict="0">
                <anchor moveWithCells="1">
                  <from>
                    <xdr:col>2</xdr:col>
                    <xdr:colOff>400050</xdr:colOff>
                    <xdr:row>39</xdr:row>
                    <xdr:rowOff>0</xdr:rowOff>
                  </from>
                  <to>
                    <xdr:col>3</xdr:col>
                    <xdr:colOff>0</xdr:colOff>
                    <xdr:row>40</xdr:row>
                    <xdr:rowOff>9525</xdr:rowOff>
                  </to>
                </anchor>
              </controlPr>
            </control>
          </mc:Choice>
        </mc:AlternateContent>
        <mc:AlternateContent xmlns:mc="http://schemas.openxmlformats.org/markup-compatibility/2006">
          <mc:Choice Requires="x14">
            <control shapeId="35875" r:id="rId37" name="Check Box 35">
              <controlPr defaultSize="0" autoFill="0" autoLine="0" autoPict="0">
                <anchor moveWithCells="1">
                  <from>
                    <xdr:col>4</xdr:col>
                    <xdr:colOff>400050</xdr:colOff>
                    <xdr:row>42</xdr:row>
                    <xdr:rowOff>0</xdr:rowOff>
                  </from>
                  <to>
                    <xdr:col>5</xdr:col>
                    <xdr:colOff>0</xdr:colOff>
                    <xdr:row>43</xdr:row>
                    <xdr:rowOff>9525</xdr:rowOff>
                  </to>
                </anchor>
              </controlPr>
            </control>
          </mc:Choice>
        </mc:AlternateContent>
        <mc:AlternateContent xmlns:mc="http://schemas.openxmlformats.org/markup-compatibility/2006">
          <mc:Choice Requires="x14">
            <control shapeId="35876" r:id="rId38" name="Check Box 36">
              <controlPr defaultSize="0" autoFill="0" autoLine="0" autoPict="0">
                <anchor moveWithCells="1">
                  <from>
                    <xdr:col>2</xdr:col>
                    <xdr:colOff>400050</xdr:colOff>
                    <xdr:row>42</xdr:row>
                    <xdr:rowOff>0</xdr:rowOff>
                  </from>
                  <to>
                    <xdr:col>3</xdr:col>
                    <xdr:colOff>0</xdr:colOff>
                    <xdr:row>43</xdr:row>
                    <xdr:rowOff>9525</xdr:rowOff>
                  </to>
                </anchor>
              </controlPr>
            </control>
          </mc:Choice>
        </mc:AlternateContent>
        <mc:AlternateContent xmlns:mc="http://schemas.openxmlformats.org/markup-compatibility/2006">
          <mc:Choice Requires="x14">
            <control shapeId="35877" r:id="rId39" name="Check Box 37">
              <controlPr defaultSize="0" autoFill="0" autoLine="0" autoPict="0">
                <anchor moveWithCells="1">
                  <from>
                    <xdr:col>4</xdr:col>
                    <xdr:colOff>400050</xdr:colOff>
                    <xdr:row>45</xdr:row>
                    <xdr:rowOff>0</xdr:rowOff>
                  </from>
                  <to>
                    <xdr:col>5</xdr:col>
                    <xdr:colOff>0</xdr:colOff>
                    <xdr:row>46</xdr:row>
                    <xdr:rowOff>9525</xdr:rowOff>
                  </to>
                </anchor>
              </controlPr>
            </control>
          </mc:Choice>
        </mc:AlternateContent>
        <mc:AlternateContent xmlns:mc="http://schemas.openxmlformats.org/markup-compatibility/2006">
          <mc:Choice Requires="x14">
            <control shapeId="35878" r:id="rId40" name="Check Box 38">
              <controlPr defaultSize="0" autoFill="0" autoLine="0" autoPict="0">
                <anchor moveWithCells="1">
                  <from>
                    <xdr:col>2</xdr:col>
                    <xdr:colOff>400050</xdr:colOff>
                    <xdr:row>45</xdr:row>
                    <xdr:rowOff>0</xdr:rowOff>
                  </from>
                  <to>
                    <xdr:col>3</xdr:col>
                    <xdr:colOff>0</xdr:colOff>
                    <xdr:row>46</xdr:row>
                    <xdr:rowOff>9525</xdr:rowOff>
                  </to>
                </anchor>
              </controlPr>
            </control>
          </mc:Choice>
        </mc:AlternateContent>
        <mc:AlternateContent xmlns:mc="http://schemas.openxmlformats.org/markup-compatibility/2006">
          <mc:Choice Requires="x14">
            <control shapeId="35879" r:id="rId41" name="Check Box 39">
              <controlPr defaultSize="0" autoFill="0" autoLine="0" autoPict="0">
                <anchor moveWithCells="1">
                  <from>
                    <xdr:col>4</xdr:col>
                    <xdr:colOff>400050</xdr:colOff>
                    <xdr:row>48</xdr:row>
                    <xdr:rowOff>0</xdr:rowOff>
                  </from>
                  <to>
                    <xdr:col>5</xdr:col>
                    <xdr:colOff>0</xdr:colOff>
                    <xdr:row>49</xdr:row>
                    <xdr:rowOff>9525</xdr:rowOff>
                  </to>
                </anchor>
              </controlPr>
            </control>
          </mc:Choice>
        </mc:AlternateContent>
        <mc:AlternateContent xmlns:mc="http://schemas.openxmlformats.org/markup-compatibility/2006">
          <mc:Choice Requires="x14">
            <control shapeId="35880" r:id="rId42" name="Check Box 40">
              <controlPr defaultSize="0" autoFill="0" autoLine="0" autoPict="0">
                <anchor moveWithCells="1">
                  <from>
                    <xdr:col>2</xdr:col>
                    <xdr:colOff>400050</xdr:colOff>
                    <xdr:row>48</xdr:row>
                    <xdr:rowOff>0</xdr:rowOff>
                  </from>
                  <to>
                    <xdr:col>3</xdr:col>
                    <xdr:colOff>0</xdr:colOff>
                    <xdr:row>49</xdr:row>
                    <xdr:rowOff>9525</xdr:rowOff>
                  </to>
                </anchor>
              </controlPr>
            </control>
          </mc:Choice>
        </mc:AlternateContent>
        <mc:AlternateContent xmlns:mc="http://schemas.openxmlformats.org/markup-compatibility/2006">
          <mc:Choice Requires="x14">
            <control shapeId="35881" r:id="rId43" name="Check Box 41">
              <controlPr defaultSize="0" autoFill="0" autoLine="0" autoPict="0">
                <anchor moveWithCells="1">
                  <from>
                    <xdr:col>4</xdr:col>
                    <xdr:colOff>400050</xdr:colOff>
                    <xdr:row>51</xdr:row>
                    <xdr:rowOff>0</xdr:rowOff>
                  </from>
                  <to>
                    <xdr:col>5</xdr:col>
                    <xdr:colOff>0</xdr:colOff>
                    <xdr:row>52</xdr:row>
                    <xdr:rowOff>9525</xdr:rowOff>
                  </to>
                </anchor>
              </controlPr>
            </control>
          </mc:Choice>
        </mc:AlternateContent>
        <mc:AlternateContent xmlns:mc="http://schemas.openxmlformats.org/markup-compatibility/2006">
          <mc:Choice Requires="x14">
            <control shapeId="35882" r:id="rId44" name="Check Box 42">
              <controlPr defaultSize="0" autoFill="0" autoLine="0" autoPict="0">
                <anchor moveWithCells="1">
                  <from>
                    <xdr:col>2</xdr:col>
                    <xdr:colOff>400050</xdr:colOff>
                    <xdr:row>51</xdr:row>
                    <xdr:rowOff>0</xdr:rowOff>
                  </from>
                  <to>
                    <xdr:col>3</xdr:col>
                    <xdr:colOff>0</xdr:colOff>
                    <xdr:row>52</xdr:row>
                    <xdr:rowOff>9525</xdr:rowOff>
                  </to>
                </anchor>
              </controlPr>
            </control>
          </mc:Choice>
        </mc:AlternateContent>
        <mc:AlternateContent xmlns:mc="http://schemas.openxmlformats.org/markup-compatibility/2006">
          <mc:Choice Requires="x14">
            <control shapeId="35883" r:id="rId45" name="Check Box 43">
              <controlPr defaultSize="0" autoFill="0" autoLine="0" autoPict="0">
                <anchor moveWithCells="1">
                  <from>
                    <xdr:col>4</xdr:col>
                    <xdr:colOff>400050</xdr:colOff>
                    <xdr:row>54</xdr:row>
                    <xdr:rowOff>0</xdr:rowOff>
                  </from>
                  <to>
                    <xdr:col>5</xdr:col>
                    <xdr:colOff>0</xdr:colOff>
                    <xdr:row>55</xdr:row>
                    <xdr:rowOff>9525</xdr:rowOff>
                  </to>
                </anchor>
              </controlPr>
            </control>
          </mc:Choice>
        </mc:AlternateContent>
        <mc:AlternateContent xmlns:mc="http://schemas.openxmlformats.org/markup-compatibility/2006">
          <mc:Choice Requires="x14">
            <control shapeId="35884" r:id="rId46" name="Check Box 44">
              <controlPr defaultSize="0" autoFill="0" autoLine="0" autoPict="0">
                <anchor moveWithCells="1">
                  <from>
                    <xdr:col>2</xdr:col>
                    <xdr:colOff>400050</xdr:colOff>
                    <xdr:row>54</xdr:row>
                    <xdr:rowOff>0</xdr:rowOff>
                  </from>
                  <to>
                    <xdr:col>3</xdr:col>
                    <xdr:colOff>0</xdr:colOff>
                    <xdr:row>55</xdr:row>
                    <xdr:rowOff>9525</xdr:rowOff>
                  </to>
                </anchor>
              </controlPr>
            </control>
          </mc:Choice>
        </mc:AlternateContent>
        <mc:AlternateContent xmlns:mc="http://schemas.openxmlformats.org/markup-compatibility/2006">
          <mc:Choice Requires="x14">
            <control shapeId="35885" r:id="rId47" name="Check Box 45">
              <controlPr defaultSize="0" autoFill="0" autoLine="0" autoPict="0">
                <anchor moveWithCells="1">
                  <from>
                    <xdr:col>9</xdr:col>
                    <xdr:colOff>400050</xdr:colOff>
                    <xdr:row>12</xdr:row>
                    <xdr:rowOff>0</xdr:rowOff>
                  </from>
                  <to>
                    <xdr:col>10</xdr:col>
                    <xdr:colOff>0</xdr:colOff>
                    <xdr:row>13</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Q57"/>
  <sheetViews>
    <sheetView topLeftCell="A9" zoomScale="110" zoomScaleNormal="110" workbookViewId="0">
      <selection activeCell="D18" sqref="D18"/>
    </sheetView>
  </sheetViews>
  <sheetFormatPr defaultColWidth="13.140625" defaultRowHeight="14.25" x14ac:dyDescent="0.2"/>
  <cols>
    <col min="1" max="1" width="53" style="8" customWidth="1"/>
    <col min="2" max="7" width="16.7109375" style="8" customWidth="1"/>
    <col min="8" max="8" width="16.85546875" style="8" customWidth="1"/>
    <col min="9" max="9" width="13.140625" style="8"/>
    <col min="10" max="10" width="15" style="8" customWidth="1"/>
    <col min="11" max="16384" width="13.140625" style="8"/>
  </cols>
  <sheetData>
    <row r="1" spans="1:17" ht="24.95" customHeight="1" x14ac:dyDescent="0.4">
      <c r="A1" s="653" t="s">
        <v>0</v>
      </c>
      <c r="B1" s="653"/>
      <c r="C1" s="653"/>
      <c r="D1" s="653"/>
      <c r="E1" s="653"/>
      <c r="F1" s="653"/>
      <c r="G1" s="653"/>
      <c r="H1" s="653"/>
      <c r="I1" s="297"/>
      <c r="J1" s="297"/>
      <c r="K1" s="298"/>
      <c r="L1" s="298"/>
      <c r="M1" s="298"/>
      <c r="N1" s="298"/>
      <c r="O1" s="298"/>
      <c r="P1" s="298"/>
      <c r="Q1" s="298"/>
    </row>
    <row r="2" spans="1:17" ht="24.95" customHeight="1" x14ac:dyDescent="0.3">
      <c r="A2" s="654" t="s">
        <v>201</v>
      </c>
      <c r="B2" s="654"/>
      <c r="C2" s="654"/>
      <c r="D2" s="654"/>
      <c r="E2" s="654"/>
      <c r="F2" s="654"/>
      <c r="G2" s="654"/>
      <c r="H2" s="654"/>
      <c r="I2" s="299"/>
      <c r="J2" s="299"/>
      <c r="K2" s="298"/>
      <c r="L2" s="298"/>
      <c r="M2" s="298"/>
      <c r="N2" s="298"/>
      <c r="O2" s="298"/>
      <c r="P2" s="298"/>
      <c r="Q2" s="298"/>
    </row>
    <row r="3" spans="1:17" x14ac:dyDescent="0.2">
      <c r="I3" s="298"/>
      <c r="J3" s="298"/>
      <c r="K3" s="298"/>
      <c r="L3" s="298"/>
      <c r="M3" s="298"/>
      <c r="N3" s="298"/>
      <c r="O3" s="298"/>
      <c r="P3" s="298"/>
      <c r="Q3" s="298"/>
    </row>
    <row r="4" spans="1:17" s="9" customFormat="1" ht="24.95" customHeight="1" thickBot="1" x14ac:dyDescent="0.3">
      <c r="A4" s="74" t="s">
        <v>3</v>
      </c>
      <c r="B4" s="638">
        <f>'Cost Allocation Instructions'!D4</f>
        <v>0</v>
      </c>
      <c r="C4" s="638"/>
      <c r="D4" s="468"/>
      <c r="E4" s="74" t="s">
        <v>4</v>
      </c>
      <c r="F4" s="267"/>
      <c r="G4" s="76">
        <f>'Cost Allocation Instructions'!J4</f>
        <v>0</v>
      </c>
      <c r="H4" s="73"/>
      <c r="I4" s="300"/>
      <c r="J4" s="300"/>
      <c r="K4" s="300"/>
      <c r="L4" s="300"/>
      <c r="M4" s="300"/>
      <c r="N4" s="300"/>
      <c r="O4" s="300"/>
      <c r="P4" s="300"/>
      <c r="Q4" s="300"/>
    </row>
    <row r="5" spans="1:17" x14ac:dyDescent="0.2">
      <c r="I5" s="298"/>
      <c r="J5" s="298"/>
      <c r="K5" s="298"/>
      <c r="L5" s="298"/>
      <c r="M5" s="298"/>
      <c r="N5" s="298"/>
      <c r="O5" s="298"/>
      <c r="P5" s="298"/>
      <c r="Q5" s="298"/>
    </row>
    <row r="6" spans="1:17" s="79" customFormat="1" ht="26.25" customHeight="1" thickBot="1" x14ac:dyDescent="0.25">
      <c r="A6" s="102"/>
      <c r="B6" s="133" t="s">
        <v>129</v>
      </c>
      <c r="C6" s="103"/>
      <c r="D6" s="102"/>
      <c r="E6" s="104" t="s">
        <v>20</v>
      </c>
      <c r="F6" s="104"/>
      <c r="G6" s="104"/>
      <c r="H6" s="22"/>
      <c r="I6" s="301"/>
      <c r="J6" s="301"/>
      <c r="K6" s="301"/>
      <c r="L6" s="301"/>
      <c r="M6" s="302"/>
      <c r="N6" s="302"/>
      <c r="O6" s="302"/>
      <c r="P6" s="302"/>
      <c r="Q6" s="302"/>
    </row>
    <row r="7" spans="1:17" s="80" customFormat="1" ht="39" thickBot="1" x14ac:dyDescent="0.25">
      <c r="A7" s="469" t="s">
        <v>5</v>
      </c>
      <c r="B7" s="470" t="s">
        <v>42</v>
      </c>
      <c r="C7" s="471" t="s">
        <v>43</v>
      </c>
      <c r="D7" s="472" t="s">
        <v>555</v>
      </c>
      <c r="E7" s="473" t="s">
        <v>44</v>
      </c>
      <c r="F7" s="474" t="s">
        <v>251</v>
      </c>
      <c r="G7" s="475" t="s">
        <v>101</v>
      </c>
      <c r="H7" s="476" t="s">
        <v>45</v>
      </c>
      <c r="I7" s="303"/>
      <c r="J7" s="304"/>
      <c r="K7" s="304"/>
      <c r="L7" s="305"/>
      <c r="M7" s="305"/>
      <c r="N7" s="305"/>
      <c r="O7" s="305"/>
      <c r="P7" s="305"/>
      <c r="Q7" s="305"/>
    </row>
    <row r="8" spans="1:17" s="81" customFormat="1" ht="24" customHeight="1" x14ac:dyDescent="0.35">
      <c r="A8" s="477" t="s">
        <v>365</v>
      </c>
      <c r="B8" s="478">
        <f>'A. Wages_Salaries %'!G69</f>
        <v>0</v>
      </c>
      <c r="C8" s="479">
        <f>'A. Wages_Salaries %'!I69</f>
        <v>0</v>
      </c>
      <c r="D8" s="480">
        <f>'A. Wages_Salaries %'!K69</f>
        <v>0</v>
      </c>
      <c r="E8" s="481">
        <f>'A. Wages_Salaries %'!M69</f>
        <v>0</v>
      </c>
      <c r="F8" s="482">
        <f>'A. Wages_Salaries %'!O69</f>
        <v>0</v>
      </c>
      <c r="G8" s="483">
        <f>'A. Wages_Salaries %'!Q69</f>
        <v>0</v>
      </c>
      <c r="H8" s="484">
        <f t="shared" ref="H8:H16" si="0">SUM(B8:G8)</f>
        <v>0</v>
      </c>
      <c r="I8" s="306"/>
      <c r="J8" s="304"/>
      <c r="K8" s="307"/>
      <c r="L8" s="307"/>
      <c r="M8" s="307"/>
      <c r="N8" s="307"/>
      <c r="O8" s="307"/>
      <c r="P8" s="307"/>
      <c r="Q8" s="307"/>
    </row>
    <row r="9" spans="1:17" s="81" customFormat="1" ht="24" customHeight="1" x14ac:dyDescent="0.35">
      <c r="A9" s="485" t="s">
        <v>366</v>
      </c>
      <c r="B9" s="486">
        <f>'B. Fringe Benefits % '!G69</f>
        <v>0</v>
      </c>
      <c r="C9" s="487">
        <f>'B. Fringe Benefits % '!I69</f>
        <v>0</v>
      </c>
      <c r="D9" s="488">
        <f>'B. Fringe Benefits % '!K69</f>
        <v>0</v>
      </c>
      <c r="E9" s="489">
        <f>'B. Fringe Benefits % '!M69</f>
        <v>0</v>
      </c>
      <c r="F9" s="490">
        <f>'B. Fringe Benefits % '!O69</f>
        <v>0</v>
      </c>
      <c r="G9" s="491">
        <f>'B. Fringe Benefits % '!Q69</f>
        <v>0</v>
      </c>
      <c r="H9" s="492">
        <f t="shared" si="0"/>
        <v>0</v>
      </c>
      <c r="I9" s="306"/>
      <c r="J9" s="304"/>
      <c r="K9" s="307"/>
      <c r="L9" s="307"/>
      <c r="M9" s="307"/>
      <c r="N9" s="307"/>
      <c r="O9" s="307"/>
      <c r="P9" s="307"/>
      <c r="Q9" s="307"/>
    </row>
    <row r="10" spans="1:17" s="81" customFormat="1" ht="24" customHeight="1" x14ac:dyDescent="0.35">
      <c r="A10" s="493" t="s">
        <v>367</v>
      </c>
      <c r="B10" s="486">
        <f>'C. Occupancy %'!G69</f>
        <v>0</v>
      </c>
      <c r="C10" s="487">
        <f>'C. Occupancy %'!I69</f>
        <v>0</v>
      </c>
      <c r="D10" s="488">
        <f>'C. Occupancy %'!K69</f>
        <v>0</v>
      </c>
      <c r="E10" s="494">
        <f>'C. Occupancy %'!M69</f>
        <v>0</v>
      </c>
      <c r="F10" s="495">
        <f>'C. Occupancy %'!O69</f>
        <v>0</v>
      </c>
      <c r="G10" s="491">
        <f>'C. Occupancy %'!Q69</f>
        <v>0</v>
      </c>
      <c r="H10" s="492">
        <f>SUM(B10:G10)</f>
        <v>0</v>
      </c>
      <c r="I10" s="306"/>
      <c r="J10" s="304"/>
      <c r="K10" s="307"/>
      <c r="L10" s="307"/>
      <c r="M10" s="307"/>
      <c r="N10" s="307"/>
      <c r="O10" s="307"/>
      <c r="P10" s="307"/>
      <c r="Q10" s="307"/>
    </row>
    <row r="11" spans="1:17" s="81" customFormat="1" ht="24" customHeight="1" x14ac:dyDescent="0.35">
      <c r="A11" s="496" t="s">
        <v>368</v>
      </c>
      <c r="B11" s="486">
        <f>'D. Insurance % '!G69</f>
        <v>0</v>
      </c>
      <c r="C11" s="487">
        <f>'D. Insurance % '!I69</f>
        <v>0</v>
      </c>
      <c r="D11" s="488">
        <f>'D. Insurance % '!K69</f>
        <v>0</v>
      </c>
      <c r="E11" s="494">
        <f>'D. Insurance % '!M69</f>
        <v>0</v>
      </c>
      <c r="F11" s="495">
        <f>'D. Insurance % '!O69</f>
        <v>0</v>
      </c>
      <c r="G11" s="491">
        <f>'D. Insurance % '!Q69</f>
        <v>0</v>
      </c>
      <c r="H11" s="492">
        <f>SUM(B11:G11)</f>
        <v>0</v>
      </c>
      <c r="I11" s="306"/>
      <c r="J11" s="307"/>
      <c r="K11" s="307"/>
      <c r="L11" s="307"/>
      <c r="M11" s="307"/>
      <c r="N11" s="307"/>
      <c r="O11" s="307"/>
      <c r="P11" s="307"/>
      <c r="Q11" s="307"/>
    </row>
    <row r="12" spans="1:17" s="81" customFormat="1" ht="24" customHeight="1" x14ac:dyDescent="0.35">
      <c r="A12" s="497" t="s">
        <v>369</v>
      </c>
      <c r="B12" s="486">
        <f>'E. Office Expenses %'!G69</f>
        <v>0</v>
      </c>
      <c r="C12" s="487">
        <f>'E. Office Expenses %'!I69</f>
        <v>0</v>
      </c>
      <c r="D12" s="488">
        <f>'E. Office Expenses %'!K69</f>
        <v>0</v>
      </c>
      <c r="E12" s="494">
        <f>'E. Office Expenses %'!M69</f>
        <v>0</v>
      </c>
      <c r="F12" s="495">
        <f>'E. Office Expenses %'!O69</f>
        <v>0</v>
      </c>
      <c r="G12" s="491">
        <f>'E. Office Expenses %'!Q69</f>
        <v>0</v>
      </c>
      <c r="H12" s="492">
        <f>SUM(B12:G12)</f>
        <v>0</v>
      </c>
      <c r="I12" s="306"/>
      <c r="J12" s="307"/>
      <c r="K12" s="307"/>
      <c r="L12" s="307"/>
      <c r="M12" s="307"/>
      <c r="N12" s="307"/>
      <c r="O12" s="307"/>
      <c r="P12" s="307"/>
      <c r="Q12" s="307"/>
    </row>
    <row r="13" spans="1:17" s="81" customFormat="1" ht="24" customHeight="1" x14ac:dyDescent="0.35">
      <c r="A13" s="498" t="s">
        <v>370</v>
      </c>
      <c r="B13" s="499">
        <f>'F. Travel_Training %'!G69</f>
        <v>0</v>
      </c>
      <c r="C13" s="500">
        <f>'F. Travel_Training %'!I69</f>
        <v>0</v>
      </c>
      <c r="D13" s="501">
        <f>'F. Travel_Training %'!K69</f>
        <v>0</v>
      </c>
      <c r="E13" s="489">
        <f>'F. Travel_Training %'!M69</f>
        <v>0</v>
      </c>
      <c r="F13" s="502">
        <f>'F. Travel_Training %'!O69</f>
        <v>0</v>
      </c>
      <c r="G13" s="503">
        <f>'F. Travel_Training %'!Q69</f>
        <v>0</v>
      </c>
      <c r="H13" s="504">
        <f t="shared" si="0"/>
        <v>0</v>
      </c>
      <c r="I13" s="306"/>
      <c r="J13" s="307"/>
      <c r="K13" s="307"/>
      <c r="L13" s="307"/>
      <c r="M13" s="307"/>
      <c r="N13" s="307"/>
      <c r="O13" s="307"/>
      <c r="P13" s="307"/>
      <c r="Q13" s="307"/>
    </row>
    <row r="14" spans="1:17" s="81" customFormat="1" ht="24" customHeight="1" x14ac:dyDescent="0.35">
      <c r="A14" s="505" t="s">
        <v>371</v>
      </c>
      <c r="B14" s="486">
        <f>'G. Technology_Equipment % '!G69</f>
        <v>0</v>
      </c>
      <c r="C14" s="487">
        <f>'G. Technology_Equipment % '!I69</f>
        <v>0</v>
      </c>
      <c r="D14" s="488">
        <f>'G. Technology_Equipment % '!K69</f>
        <v>0</v>
      </c>
      <c r="E14" s="494">
        <f>'G. Technology_Equipment % '!M69</f>
        <v>0</v>
      </c>
      <c r="F14" s="495">
        <f>'G. Technology_Equipment % '!O69</f>
        <v>0</v>
      </c>
      <c r="G14" s="491">
        <f>'G. Technology_Equipment % '!Q69</f>
        <v>0</v>
      </c>
      <c r="H14" s="492">
        <f>SUM(B14:G14)</f>
        <v>0</v>
      </c>
      <c r="I14" s="306"/>
      <c r="J14" s="307"/>
      <c r="K14" s="307"/>
      <c r="L14" s="307"/>
      <c r="M14" s="307"/>
      <c r="N14" s="307"/>
      <c r="O14" s="307"/>
      <c r="P14" s="307"/>
      <c r="Q14" s="307"/>
    </row>
    <row r="15" spans="1:17" s="81" customFormat="1" ht="24" customHeight="1" x14ac:dyDescent="0.35">
      <c r="A15" s="506" t="s">
        <v>372</v>
      </c>
      <c r="B15" s="507">
        <f>'H. ParticipantProgramServices %'!G69</f>
        <v>0</v>
      </c>
      <c r="C15" s="508">
        <f>'H. ParticipantProgramServices %'!I69</f>
        <v>0</v>
      </c>
      <c r="D15" s="509">
        <f>'H. ParticipantProgramServices %'!K69</f>
        <v>0</v>
      </c>
      <c r="E15" s="510">
        <f>'H. ParticipantProgramServices %'!M69</f>
        <v>0</v>
      </c>
      <c r="F15" s="511">
        <f>'H. ParticipantProgramServices %'!O69</f>
        <v>0</v>
      </c>
      <c r="G15" s="512">
        <f>'H. ParticipantProgramServices %'!Q69</f>
        <v>0</v>
      </c>
      <c r="H15" s="513">
        <f t="shared" si="0"/>
        <v>0</v>
      </c>
      <c r="I15" s="306"/>
      <c r="J15" s="307"/>
      <c r="K15" s="307"/>
      <c r="L15" s="307"/>
      <c r="M15" s="307"/>
      <c r="N15" s="307"/>
      <c r="O15" s="307"/>
      <c r="P15" s="307"/>
      <c r="Q15" s="307"/>
    </row>
    <row r="16" spans="1:17" s="81" customFormat="1" ht="24" customHeight="1" thickBot="1" x14ac:dyDescent="0.4">
      <c r="A16" s="514" t="s">
        <v>373</v>
      </c>
      <c r="B16" s="486">
        <f>'I. Contracted Services % '!G69</f>
        <v>0</v>
      </c>
      <c r="C16" s="487">
        <f>'I. Contracted Services % '!I69</f>
        <v>0</v>
      </c>
      <c r="D16" s="488">
        <f>'I. Contracted Services % '!K69</f>
        <v>0</v>
      </c>
      <c r="E16" s="494">
        <f>'I. Contracted Services % '!M69</f>
        <v>0</v>
      </c>
      <c r="F16" s="495">
        <f>'I. Contracted Services % '!O69</f>
        <v>0</v>
      </c>
      <c r="G16" s="491">
        <f>'I. Contracted Services % '!Q69</f>
        <v>0</v>
      </c>
      <c r="H16" s="492">
        <f t="shared" si="0"/>
        <v>0</v>
      </c>
      <c r="I16" s="306"/>
      <c r="J16" s="307"/>
      <c r="K16" s="307"/>
      <c r="L16" s="307"/>
      <c r="M16" s="307"/>
      <c r="N16" s="307"/>
      <c r="O16" s="307"/>
      <c r="P16" s="307"/>
      <c r="Q16" s="307"/>
    </row>
    <row r="17" spans="1:17" s="82" customFormat="1" ht="24" customHeight="1" thickBot="1" x14ac:dyDescent="0.35">
      <c r="A17" s="515" t="s">
        <v>6</v>
      </c>
      <c r="B17" s="516">
        <f t="shared" ref="B17:H17" si="1">SUM(B8:B16)</f>
        <v>0</v>
      </c>
      <c r="C17" s="517">
        <f t="shared" si="1"/>
        <v>0</v>
      </c>
      <c r="D17" s="518">
        <f t="shared" si="1"/>
        <v>0</v>
      </c>
      <c r="E17" s="519">
        <f t="shared" si="1"/>
        <v>0</v>
      </c>
      <c r="F17" s="520">
        <f t="shared" si="1"/>
        <v>0</v>
      </c>
      <c r="G17" s="521">
        <f t="shared" si="1"/>
        <v>0</v>
      </c>
      <c r="H17" s="522">
        <f t="shared" si="1"/>
        <v>0</v>
      </c>
      <c r="I17" s="308"/>
      <c r="J17" s="309"/>
      <c r="K17" s="309"/>
      <c r="L17" s="309"/>
      <c r="M17" s="309"/>
      <c r="N17" s="309"/>
      <c r="O17" s="309"/>
      <c r="P17" s="309"/>
      <c r="Q17" s="309"/>
    </row>
    <row r="18" spans="1:17" s="6" customFormat="1" ht="27.75" customHeight="1" thickBot="1" x14ac:dyDescent="0.35">
      <c r="A18" s="523" t="s">
        <v>21</v>
      </c>
      <c r="B18" s="524">
        <v>0</v>
      </c>
      <c r="C18" s="524">
        <v>0</v>
      </c>
      <c r="D18" s="525">
        <f>'In Kind &amp; Cash Match'!B34</f>
        <v>0</v>
      </c>
      <c r="E18" s="524">
        <v>0</v>
      </c>
      <c r="F18" s="526"/>
      <c r="G18" s="526">
        <v>0</v>
      </c>
      <c r="H18" s="527">
        <v>0</v>
      </c>
      <c r="I18" s="310"/>
      <c r="J18" s="310"/>
      <c r="K18" s="310"/>
      <c r="L18" s="310"/>
      <c r="M18" s="310"/>
      <c r="N18" s="310"/>
      <c r="O18" s="310"/>
      <c r="P18" s="312"/>
      <c r="Q18" s="313"/>
    </row>
    <row r="19" spans="1:17" s="6" customFormat="1" ht="12.75" customHeight="1" thickTop="1" thickBot="1" x14ac:dyDescent="0.3">
      <c r="A19" s="528"/>
      <c r="B19" s="529"/>
      <c r="C19" s="529"/>
      <c r="D19" s="529"/>
      <c r="E19" s="529"/>
      <c r="F19" s="530"/>
      <c r="G19" s="531"/>
      <c r="H19" s="532"/>
      <c r="I19" s="310"/>
      <c r="J19" s="310"/>
      <c r="K19" s="310"/>
      <c r="L19" s="310"/>
      <c r="M19" s="310"/>
      <c r="N19" s="310"/>
      <c r="O19" s="310"/>
      <c r="P19" s="312"/>
      <c r="Q19" s="313"/>
    </row>
    <row r="20" spans="1:17" s="23" customFormat="1" ht="24" customHeight="1" thickTop="1" x14ac:dyDescent="0.25">
      <c r="A20" s="327" t="s">
        <v>23</v>
      </c>
      <c r="B20" s="223"/>
      <c r="C20" s="224"/>
      <c r="D20" s="224"/>
      <c r="E20" s="224"/>
      <c r="F20" s="224"/>
      <c r="G20" s="224"/>
      <c r="H20" s="105">
        <f>SUM(B20:G20)</f>
        <v>0</v>
      </c>
      <c r="I20" s="311"/>
      <c r="J20" s="311"/>
      <c r="K20" s="311"/>
      <c r="L20" s="311"/>
      <c r="M20" s="311"/>
      <c r="N20" s="311"/>
      <c r="O20" s="311"/>
      <c r="P20" s="331"/>
      <c r="Q20" s="332"/>
    </row>
    <row r="21" spans="1:17" s="244" customFormat="1" ht="24" customHeight="1" x14ac:dyDescent="0.25">
      <c r="A21" s="328"/>
      <c r="B21" s="243"/>
      <c r="C21" s="243"/>
      <c r="D21" s="243"/>
      <c r="E21" s="243"/>
      <c r="F21" s="243"/>
      <c r="G21" s="243"/>
      <c r="H21" s="243"/>
      <c r="I21" s="311"/>
      <c r="J21" s="311"/>
      <c r="K21" s="311"/>
      <c r="L21" s="311"/>
      <c r="M21" s="311"/>
      <c r="N21" s="311"/>
      <c r="O21" s="311"/>
      <c r="P21" s="333"/>
      <c r="Q21" s="334"/>
    </row>
    <row r="22" spans="1:17" s="23" customFormat="1" ht="24" customHeight="1" thickBot="1" x14ac:dyDescent="0.3">
      <c r="A22" s="329" t="s">
        <v>22</v>
      </c>
      <c r="B22" s="106"/>
      <c r="C22" s="106"/>
      <c r="D22" s="225"/>
      <c r="E22" s="107"/>
      <c r="F22" s="107"/>
      <c r="G22" s="107"/>
      <c r="H22" s="134">
        <f>D22+C22</f>
        <v>0</v>
      </c>
      <c r="I22" s="311"/>
      <c r="J22" s="311"/>
      <c r="K22" s="311"/>
      <c r="L22" s="311"/>
      <c r="M22" s="311"/>
      <c r="N22" s="311"/>
      <c r="O22" s="311"/>
      <c r="P22" s="331"/>
      <c r="Q22" s="332"/>
    </row>
    <row r="23" spans="1:17" s="6" customFormat="1" ht="16.5" thickBot="1" x14ac:dyDescent="0.25">
      <c r="A23" s="330"/>
      <c r="B23" s="120"/>
      <c r="C23" s="120"/>
      <c r="D23" s="120"/>
      <c r="E23" s="120"/>
      <c r="F23" s="120"/>
      <c r="G23" s="120"/>
      <c r="H23" s="310"/>
      <c r="I23" s="310"/>
      <c r="J23" s="312"/>
      <c r="K23" s="313"/>
      <c r="L23" s="313"/>
      <c r="M23" s="313"/>
      <c r="N23" s="313"/>
      <c r="O23" s="313"/>
      <c r="P23" s="313"/>
      <c r="Q23" s="313"/>
    </row>
    <row r="24" spans="1:17" s="258" customFormat="1" ht="16.5" thickBot="1" x14ac:dyDescent="0.25">
      <c r="A24" s="533" t="s">
        <v>215</v>
      </c>
      <c r="B24" s="534">
        <v>0.1</v>
      </c>
      <c r="C24" s="534">
        <v>0.1</v>
      </c>
      <c r="D24" s="534">
        <v>0.1</v>
      </c>
      <c r="E24" s="535">
        <v>0.1</v>
      </c>
      <c r="F24" s="535">
        <v>0.1</v>
      </c>
      <c r="G24" s="536">
        <v>0.1</v>
      </c>
      <c r="H24" s="310"/>
      <c r="I24" s="310"/>
      <c r="J24" s="314"/>
      <c r="K24" s="315"/>
      <c r="L24" s="315"/>
      <c r="M24" s="315"/>
      <c r="N24" s="315"/>
      <c r="O24" s="315"/>
      <c r="P24" s="315"/>
      <c r="Q24" s="315"/>
    </row>
    <row r="25" spans="1:17" s="258" customFormat="1" ht="16.5" thickBot="1" x14ac:dyDescent="0.25">
      <c r="A25" s="537"/>
      <c r="B25" s="538">
        <f>B20*B24</f>
        <v>0</v>
      </c>
      <c r="C25" s="539">
        <f t="shared" ref="C25:G25" si="2">C20*C24</f>
        <v>0</v>
      </c>
      <c r="D25" s="539">
        <f t="shared" si="2"/>
        <v>0</v>
      </c>
      <c r="E25" s="539">
        <f t="shared" si="2"/>
        <v>0</v>
      </c>
      <c r="F25" s="539">
        <f t="shared" ref="F25" si="3">F20*F24</f>
        <v>0</v>
      </c>
      <c r="G25" s="540">
        <f t="shared" si="2"/>
        <v>0</v>
      </c>
      <c r="H25" s="310"/>
      <c r="I25" s="310"/>
      <c r="J25" s="314"/>
      <c r="K25" s="315"/>
      <c r="L25" s="315"/>
      <c r="M25" s="315"/>
      <c r="N25" s="315"/>
      <c r="O25" s="315"/>
      <c r="P25" s="315"/>
      <c r="Q25" s="315"/>
    </row>
    <row r="26" spans="1:17" s="258" customFormat="1" ht="16.5" thickBot="1" x14ac:dyDescent="0.3">
      <c r="A26" s="541" t="s">
        <v>365</v>
      </c>
      <c r="B26" s="542">
        <f>'A. Wages_Salaries %'!G67</f>
        <v>0</v>
      </c>
      <c r="C26" s="543">
        <f>'A. Wages_Salaries %'!I67</f>
        <v>0</v>
      </c>
      <c r="D26" s="543">
        <f>'A. Wages_Salaries %'!K67</f>
        <v>0</v>
      </c>
      <c r="E26" s="543">
        <f>'A. Wages_Salaries %'!M67</f>
        <v>0</v>
      </c>
      <c r="F26" s="543">
        <f>'A. Wages_Salaries %'!O67</f>
        <v>0</v>
      </c>
      <c r="G26" s="544">
        <f>'A. Wages_Salaries %'!Q67</f>
        <v>0</v>
      </c>
      <c r="H26" s="310"/>
      <c r="I26" s="310"/>
      <c r="J26" s="314"/>
      <c r="K26" s="315"/>
      <c r="L26" s="315"/>
      <c r="M26" s="315"/>
      <c r="N26" s="315"/>
      <c r="O26" s="315"/>
      <c r="P26" s="315"/>
      <c r="Q26" s="315"/>
    </row>
    <row r="27" spans="1:17" s="258" customFormat="1" ht="16.5" thickBot="1" x14ac:dyDescent="0.3">
      <c r="A27" s="545" t="s">
        <v>366</v>
      </c>
      <c r="B27" s="542">
        <f>'B. Fringe Benefits % '!G67</f>
        <v>0</v>
      </c>
      <c r="C27" s="543">
        <f>'B. Fringe Benefits % '!I67</f>
        <v>0</v>
      </c>
      <c r="D27" s="543">
        <f>'B. Fringe Benefits % '!K67</f>
        <v>0</v>
      </c>
      <c r="E27" s="543">
        <f>'B. Fringe Benefits % '!M67</f>
        <v>0</v>
      </c>
      <c r="F27" s="543">
        <f>'B. Fringe Benefits % '!O67</f>
        <v>0</v>
      </c>
      <c r="G27" s="544">
        <f>'B. Fringe Benefits % '!Q67</f>
        <v>0</v>
      </c>
      <c r="H27" s="310"/>
      <c r="I27" s="310"/>
      <c r="J27" s="314"/>
      <c r="K27" s="315"/>
      <c r="L27" s="315"/>
      <c r="M27" s="315"/>
      <c r="N27" s="315"/>
      <c r="O27" s="315"/>
      <c r="P27" s="315"/>
      <c r="Q27" s="315"/>
    </row>
    <row r="28" spans="1:17" s="258" customFormat="1" ht="16.5" thickBot="1" x14ac:dyDescent="0.3">
      <c r="A28" s="546" t="s">
        <v>367</v>
      </c>
      <c r="B28" s="547">
        <f>'C. Occupancy %'!G67</f>
        <v>0</v>
      </c>
      <c r="C28" s="548">
        <f>'C. Occupancy %'!I67</f>
        <v>0</v>
      </c>
      <c r="D28" s="548">
        <f>'C. Occupancy %'!K67</f>
        <v>0</v>
      </c>
      <c r="E28" s="548">
        <f>'C. Occupancy %'!M67</f>
        <v>0</v>
      </c>
      <c r="F28" s="548">
        <f>'C. Occupancy %'!O67</f>
        <v>0</v>
      </c>
      <c r="G28" s="549">
        <f>'C. Occupancy %'!Q67</f>
        <v>0</v>
      </c>
      <c r="H28" s="310"/>
      <c r="I28" s="310"/>
      <c r="J28" s="314"/>
      <c r="K28" s="315"/>
      <c r="L28" s="315"/>
      <c r="M28" s="315"/>
      <c r="N28" s="315"/>
      <c r="O28" s="315"/>
      <c r="P28" s="315"/>
      <c r="Q28" s="315"/>
    </row>
    <row r="29" spans="1:17" s="258" customFormat="1" ht="16.5" thickBot="1" x14ac:dyDescent="0.3">
      <c r="A29" s="550" t="s">
        <v>368</v>
      </c>
      <c r="B29" s="547">
        <f>'D. Insurance % '!G67</f>
        <v>0</v>
      </c>
      <c r="C29" s="548">
        <f>'D. Insurance % '!I67</f>
        <v>0</v>
      </c>
      <c r="D29" s="548">
        <f>'D. Insurance % '!K67</f>
        <v>0</v>
      </c>
      <c r="E29" s="548">
        <f>'D. Insurance % '!M67</f>
        <v>0</v>
      </c>
      <c r="F29" s="548">
        <f>'D. Insurance % '!O67</f>
        <v>0</v>
      </c>
      <c r="G29" s="549">
        <f>'D. Insurance % '!Q67</f>
        <v>0</v>
      </c>
      <c r="H29" s="310"/>
      <c r="I29" s="310"/>
      <c r="J29" s="314"/>
      <c r="K29" s="315"/>
      <c r="L29" s="315"/>
      <c r="M29" s="315"/>
      <c r="N29" s="315"/>
      <c r="O29" s="315"/>
      <c r="P29" s="315"/>
      <c r="Q29" s="315"/>
    </row>
    <row r="30" spans="1:17" s="258" customFormat="1" ht="16.5" thickBot="1" x14ac:dyDescent="0.3">
      <c r="A30" s="551" t="s">
        <v>369</v>
      </c>
      <c r="B30" s="547">
        <f>'E. Office Expenses %'!G67</f>
        <v>0</v>
      </c>
      <c r="C30" s="548">
        <f>'E. Office Expenses %'!I67</f>
        <v>0</v>
      </c>
      <c r="D30" s="548">
        <f>'E. Office Expenses %'!K67</f>
        <v>0</v>
      </c>
      <c r="E30" s="548">
        <f>'E. Office Expenses %'!M67</f>
        <v>0</v>
      </c>
      <c r="F30" s="548">
        <f>'E. Office Expenses %'!O67</f>
        <v>0</v>
      </c>
      <c r="G30" s="549">
        <f>'E. Office Expenses %'!Q67</f>
        <v>0</v>
      </c>
      <c r="H30" s="310"/>
      <c r="I30" s="310"/>
      <c r="J30" s="314"/>
      <c r="K30" s="315"/>
      <c r="L30" s="315"/>
      <c r="M30" s="315"/>
      <c r="N30" s="315"/>
      <c r="O30" s="315"/>
      <c r="P30" s="315"/>
      <c r="Q30" s="315"/>
    </row>
    <row r="31" spans="1:17" s="258" customFormat="1" ht="16.5" thickBot="1" x14ac:dyDescent="0.3">
      <c r="A31" s="552" t="s">
        <v>370</v>
      </c>
      <c r="B31" s="547">
        <f>'F. Travel_Training %'!G67</f>
        <v>0</v>
      </c>
      <c r="C31" s="548">
        <f>'F. Travel_Training %'!I67</f>
        <v>0</v>
      </c>
      <c r="D31" s="548">
        <f>'F. Travel_Training %'!K67</f>
        <v>0</v>
      </c>
      <c r="E31" s="548">
        <f>'F. Travel_Training %'!M67</f>
        <v>0</v>
      </c>
      <c r="F31" s="548">
        <f>'F. Travel_Training %'!O67</f>
        <v>0</v>
      </c>
      <c r="G31" s="549">
        <f>'F. Travel_Training %'!Q67</f>
        <v>0</v>
      </c>
      <c r="H31" s="310"/>
      <c r="I31" s="310"/>
      <c r="J31" s="314"/>
      <c r="K31" s="315"/>
      <c r="L31" s="315"/>
      <c r="M31" s="315"/>
      <c r="N31" s="315"/>
      <c r="O31" s="315"/>
      <c r="P31" s="315"/>
      <c r="Q31" s="315"/>
    </row>
    <row r="32" spans="1:17" s="258" customFormat="1" ht="16.5" thickBot="1" x14ac:dyDescent="0.3">
      <c r="A32" s="553" t="s">
        <v>371</v>
      </c>
      <c r="B32" s="547">
        <f>'G. Technology_Equipment % '!G67</f>
        <v>0</v>
      </c>
      <c r="C32" s="548">
        <f>'G. Technology_Equipment % '!I67</f>
        <v>0</v>
      </c>
      <c r="D32" s="548">
        <f>'G. Technology_Equipment % '!K67</f>
        <v>0</v>
      </c>
      <c r="E32" s="548">
        <f>'G. Technology_Equipment % '!M67</f>
        <v>0</v>
      </c>
      <c r="F32" s="548">
        <f>'G. Technology_Equipment % '!O67</f>
        <v>0</v>
      </c>
      <c r="G32" s="549">
        <f>'G. Technology_Equipment % '!Q67</f>
        <v>0</v>
      </c>
      <c r="H32" s="310"/>
      <c r="I32" s="310"/>
      <c r="J32" s="314"/>
      <c r="K32" s="315"/>
      <c r="L32" s="315"/>
      <c r="M32" s="315"/>
    </row>
    <row r="33" spans="1:13" s="258" customFormat="1" ht="16.5" thickBot="1" x14ac:dyDescent="0.3">
      <c r="A33" s="554" t="s">
        <v>372</v>
      </c>
      <c r="B33" s="547">
        <f>'H. ParticipantProgramServices %'!G67</f>
        <v>0</v>
      </c>
      <c r="C33" s="548">
        <f>'H. ParticipantProgramServices %'!I67</f>
        <v>0</v>
      </c>
      <c r="D33" s="548">
        <f>'H. ParticipantProgramServices %'!K67</f>
        <v>0</v>
      </c>
      <c r="E33" s="548">
        <f>'H. ParticipantProgramServices %'!M67</f>
        <v>0</v>
      </c>
      <c r="F33" s="548">
        <f>'H. ParticipantProgramServices %'!O67</f>
        <v>0</v>
      </c>
      <c r="G33" s="549">
        <f>'H. ParticipantProgramServices %'!Q67</f>
        <v>0</v>
      </c>
      <c r="H33" s="310"/>
      <c r="I33" s="310"/>
      <c r="J33" s="314"/>
      <c r="K33" s="315"/>
      <c r="L33" s="315"/>
      <c r="M33" s="315"/>
    </row>
    <row r="34" spans="1:13" s="258" customFormat="1" ht="16.5" thickBot="1" x14ac:dyDescent="0.3">
      <c r="A34" s="555" t="s">
        <v>373</v>
      </c>
      <c r="B34" s="547">
        <f>'I. Contracted Services % '!G67</f>
        <v>0</v>
      </c>
      <c r="C34" s="548">
        <f>'I. Contracted Services % '!I67</f>
        <v>0</v>
      </c>
      <c r="D34" s="548">
        <f>'I. Contracted Services % '!K67</f>
        <v>0</v>
      </c>
      <c r="E34" s="548">
        <f>'I. Contracted Services % '!M67</f>
        <v>0</v>
      </c>
      <c r="F34" s="548">
        <f>'I. Contracted Services % '!O67</f>
        <v>0</v>
      </c>
      <c r="G34" s="549">
        <f>'I. Contracted Services % '!Q67</f>
        <v>0</v>
      </c>
      <c r="H34" s="310"/>
      <c r="I34" s="310"/>
      <c r="J34" s="314"/>
      <c r="K34" s="315"/>
      <c r="L34" s="315"/>
      <c r="M34" s="315"/>
    </row>
    <row r="35" spans="1:13" s="258" customFormat="1" ht="16.5" thickTop="1" thickBot="1" x14ac:dyDescent="0.25">
      <c r="A35" s="556" t="s">
        <v>216</v>
      </c>
      <c r="B35" s="557">
        <f t="shared" ref="B35:G35" si="4">SUM(B26:B34)</f>
        <v>0</v>
      </c>
      <c r="C35" s="558">
        <f t="shared" si="4"/>
        <v>0</v>
      </c>
      <c r="D35" s="558">
        <f t="shared" si="4"/>
        <v>0</v>
      </c>
      <c r="E35" s="558">
        <f t="shared" si="4"/>
        <v>0</v>
      </c>
      <c r="F35" s="558">
        <f t="shared" si="4"/>
        <v>0</v>
      </c>
      <c r="G35" s="559">
        <f t="shared" si="4"/>
        <v>0</v>
      </c>
      <c r="H35" s="310"/>
      <c r="I35" s="310"/>
      <c r="J35" s="316"/>
      <c r="K35" s="315"/>
      <c r="L35" s="315"/>
      <c r="M35" s="315"/>
    </row>
    <row r="36" spans="1:13" s="258" customFormat="1" ht="17.25" thickTop="1" thickBot="1" x14ac:dyDescent="0.3">
      <c r="A36" s="560"/>
      <c r="B36" s="561"/>
      <c r="C36" s="561"/>
      <c r="D36" s="561"/>
      <c r="E36" s="561"/>
      <c r="F36" s="561"/>
      <c r="G36" s="561"/>
      <c r="H36" s="310"/>
      <c r="I36" s="310"/>
      <c r="J36" s="316"/>
      <c r="K36" s="315"/>
      <c r="L36" s="315"/>
      <c r="M36" s="315"/>
    </row>
    <row r="37" spans="1:13" s="258" customFormat="1" ht="15.75" thickBot="1" x14ac:dyDescent="0.25">
      <c r="A37" s="562" t="s">
        <v>217</v>
      </c>
      <c r="B37" s="561">
        <f t="shared" ref="B37:G37" si="5">B25-B35</f>
        <v>0</v>
      </c>
      <c r="C37" s="561">
        <f t="shared" si="5"/>
        <v>0</v>
      </c>
      <c r="D37" s="561">
        <f t="shared" si="5"/>
        <v>0</v>
      </c>
      <c r="E37" s="561">
        <f t="shared" si="5"/>
        <v>0</v>
      </c>
      <c r="F37" s="561">
        <f t="shared" si="5"/>
        <v>0</v>
      </c>
      <c r="G37" s="563">
        <f t="shared" si="5"/>
        <v>0</v>
      </c>
      <c r="H37" s="310"/>
      <c r="I37" s="310"/>
      <c r="J37" s="316"/>
      <c r="K37" s="315"/>
      <c r="L37" s="315"/>
      <c r="M37" s="315"/>
    </row>
    <row r="38" spans="1:13" s="258" customFormat="1" ht="15.75" thickBot="1" x14ac:dyDescent="0.25">
      <c r="A38" s="564"/>
      <c r="B38" s="565"/>
      <c r="C38" s="565"/>
      <c r="D38" s="565"/>
      <c r="E38" s="565"/>
      <c r="F38" s="565"/>
      <c r="G38" s="565"/>
      <c r="H38" s="310"/>
      <c r="I38" s="310"/>
      <c r="J38" s="316"/>
      <c r="K38" s="315"/>
      <c r="L38" s="315"/>
      <c r="M38" s="315"/>
    </row>
    <row r="39" spans="1:13" s="6" customFormat="1" ht="20.25" customHeight="1" thickBot="1" x14ac:dyDescent="0.35">
      <c r="A39" s="566" t="s">
        <v>187</v>
      </c>
      <c r="B39" s="567"/>
      <c r="C39" s="567"/>
      <c r="D39" s="567"/>
      <c r="E39" s="567"/>
      <c r="F39" s="567"/>
      <c r="G39" s="568"/>
      <c r="H39" s="310"/>
      <c r="I39" s="310"/>
      <c r="J39" s="312"/>
      <c r="K39" s="313"/>
      <c r="L39" s="313"/>
      <c r="M39" s="313"/>
    </row>
    <row r="40" spans="1:13" s="6" customFormat="1" ht="22.5" customHeight="1" x14ac:dyDescent="0.2">
      <c r="A40" s="569" t="s">
        <v>305</v>
      </c>
      <c r="B40" s="570"/>
      <c r="C40" s="570"/>
      <c r="D40" s="570"/>
      <c r="E40" s="570"/>
      <c r="F40" s="570"/>
      <c r="G40" s="571"/>
      <c r="H40" s="310"/>
      <c r="I40" s="310"/>
      <c r="J40" s="312"/>
      <c r="K40" s="313"/>
      <c r="L40" s="313"/>
      <c r="M40" s="313"/>
    </row>
    <row r="41" spans="1:13" s="6" customFormat="1" ht="22.5" customHeight="1" x14ac:dyDescent="0.25">
      <c r="A41" s="572" t="s">
        <v>309</v>
      </c>
      <c r="B41" s="573"/>
      <c r="C41" s="573"/>
      <c r="D41" s="573"/>
      <c r="E41" s="573"/>
      <c r="F41" s="573"/>
      <c r="G41" s="574"/>
      <c r="H41" s="310"/>
      <c r="I41" s="310"/>
      <c r="J41" s="312"/>
      <c r="K41" s="313"/>
      <c r="L41" s="313"/>
      <c r="M41" s="313"/>
    </row>
    <row r="42" spans="1:13" ht="24" customHeight="1" x14ac:dyDescent="0.25">
      <c r="A42" s="572" t="s">
        <v>310</v>
      </c>
      <c r="B42" s="575"/>
      <c r="C42" s="575"/>
      <c r="D42" s="575"/>
      <c r="E42" s="575"/>
      <c r="F42" s="575"/>
      <c r="G42" s="576"/>
      <c r="H42" s="298"/>
      <c r="I42" s="298"/>
      <c r="J42" s="298"/>
      <c r="K42" s="298"/>
      <c r="L42" s="298"/>
      <c r="M42" s="298"/>
    </row>
    <row r="43" spans="1:13" s="24" customFormat="1" ht="22.5" customHeight="1" x14ac:dyDescent="0.2">
      <c r="A43" s="572" t="s">
        <v>311</v>
      </c>
      <c r="B43" s="573"/>
      <c r="C43" s="573"/>
      <c r="D43" s="573"/>
      <c r="E43" s="573"/>
      <c r="F43" s="573"/>
      <c r="G43" s="574"/>
      <c r="H43" s="317"/>
      <c r="I43" s="317"/>
      <c r="J43" s="317"/>
      <c r="K43" s="317"/>
      <c r="L43" s="317"/>
      <c r="M43" s="317"/>
    </row>
    <row r="44" spans="1:13" s="6" customFormat="1" ht="22.5" customHeight="1" x14ac:dyDescent="0.2">
      <c r="A44" s="572" t="s">
        <v>312</v>
      </c>
      <c r="B44" s="573"/>
      <c r="C44" s="573"/>
      <c r="D44" s="573"/>
      <c r="E44" s="573"/>
      <c r="F44" s="573"/>
      <c r="G44" s="574"/>
      <c r="H44" s="310"/>
      <c r="I44" s="310"/>
      <c r="J44" s="312"/>
      <c r="K44" s="313"/>
      <c r="L44" s="313"/>
      <c r="M44" s="313"/>
    </row>
    <row r="45" spans="1:13" s="6" customFormat="1" ht="22.5" customHeight="1" x14ac:dyDescent="0.2">
      <c r="A45" s="572" t="s">
        <v>313</v>
      </c>
      <c r="B45" s="573"/>
      <c r="C45" s="573"/>
      <c r="D45" s="573"/>
      <c r="E45" s="573"/>
      <c r="F45" s="573"/>
      <c r="G45" s="574"/>
      <c r="H45" s="310"/>
      <c r="I45" s="310"/>
      <c r="J45" s="312"/>
      <c r="K45" s="313"/>
      <c r="L45" s="313"/>
      <c r="M45" s="313"/>
    </row>
    <row r="46" spans="1:13" s="258" customFormat="1" ht="22.5" customHeight="1" x14ac:dyDescent="0.2">
      <c r="A46" s="572" t="s">
        <v>386</v>
      </c>
      <c r="B46" s="573"/>
      <c r="C46" s="573"/>
      <c r="D46" s="573"/>
      <c r="E46" s="573"/>
      <c r="F46" s="573"/>
      <c r="G46" s="574"/>
      <c r="H46" s="310"/>
      <c r="I46" s="310"/>
      <c r="J46" s="316"/>
      <c r="K46" s="315"/>
      <c r="L46" s="315"/>
      <c r="M46" s="315"/>
    </row>
    <row r="47" spans="1:13" s="6" customFormat="1" ht="22.5" customHeight="1" x14ac:dyDescent="0.2">
      <c r="A47" s="572" t="s">
        <v>326</v>
      </c>
      <c r="B47" s="573"/>
      <c r="C47" s="573"/>
      <c r="D47" s="573"/>
      <c r="E47" s="573"/>
      <c r="F47" s="573"/>
      <c r="G47" s="574"/>
      <c r="H47" s="310"/>
      <c r="I47" s="310"/>
      <c r="J47" s="312"/>
      <c r="K47" s="313"/>
      <c r="L47" s="313"/>
      <c r="M47" s="313"/>
    </row>
    <row r="48" spans="1:13" s="6" customFormat="1" ht="44.1" customHeight="1" thickBot="1" x14ac:dyDescent="0.25">
      <c r="A48" s="655" t="s">
        <v>327</v>
      </c>
      <c r="B48" s="656"/>
      <c r="C48" s="656"/>
      <c r="D48" s="656"/>
      <c r="E48" s="656"/>
      <c r="F48" s="656"/>
      <c r="G48" s="657"/>
      <c r="H48" s="310"/>
      <c r="I48" s="310"/>
      <c r="J48" s="312"/>
      <c r="K48" s="313"/>
      <c r="L48" s="313"/>
      <c r="M48" s="313"/>
    </row>
    <row r="49" spans="1:13" s="9" customFormat="1" ht="15" x14ac:dyDescent="0.2">
      <c r="H49" s="300"/>
      <c r="I49" s="300"/>
      <c r="J49" s="300"/>
      <c r="K49" s="300"/>
      <c r="L49" s="300"/>
      <c r="M49" s="300"/>
    </row>
    <row r="50" spans="1:13" ht="15" x14ac:dyDescent="0.25">
      <c r="A50" s="72" t="s">
        <v>135</v>
      </c>
      <c r="B50" s="72" t="s">
        <v>42</v>
      </c>
      <c r="H50" s="298"/>
      <c r="I50" s="298"/>
      <c r="J50" s="298"/>
      <c r="K50" s="298"/>
      <c r="L50" s="298"/>
      <c r="M50" s="298"/>
    </row>
    <row r="51" spans="1:13" ht="15" x14ac:dyDescent="0.25">
      <c r="A51" s="72" t="s">
        <v>134</v>
      </c>
      <c r="B51" s="72" t="s">
        <v>43</v>
      </c>
      <c r="H51" s="298"/>
      <c r="I51" s="298"/>
      <c r="J51" s="298"/>
      <c r="K51" s="298"/>
      <c r="L51" s="298"/>
      <c r="M51" s="298"/>
    </row>
    <row r="52" spans="1:13" ht="15" x14ac:dyDescent="0.25">
      <c r="A52" s="72" t="s">
        <v>306</v>
      </c>
      <c r="B52" s="72" t="s">
        <v>307</v>
      </c>
      <c r="H52" s="298"/>
      <c r="I52" s="298"/>
      <c r="J52" s="298"/>
      <c r="K52" s="298"/>
      <c r="L52" s="298"/>
      <c r="M52" s="298"/>
    </row>
    <row r="53" spans="1:13" ht="15" x14ac:dyDescent="0.25">
      <c r="A53" s="72" t="s">
        <v>63</v>
      </c>
      <c r="B53" s="72" t="s">
        <v>44</v>
      </c>
      <c r="H53" s="298"/>
      <c r="I53" s="298"/>
      <c r="J53" s="298"/>
      <c r="K53" s="298"/>
      <c r="L53" s="298"/>
      <c r="M53" s="298"/>
    </row>
    <row r="54" spans="1:13" ht="15" x14ac:dyDescent="0.25">
      <c r="A54" s="72" t="s">
        <v>374</v>
      </c>
      <c r="B54" s="72" t="s">
        <v>308</v>
      </c>
      <c r="H54" s="298"/>
      <c r="I54" s="298"/>
      <c r="J54" s="298"/>
      <c r="K54" s="298"/>
      <c r="L54" s="298"/>
      <c r="M54" s="298"/>
    </row>
    <row r="55" spans="1:13" x14ac:dyDescent="0.2">
      <c r="H55" s="298"/>
      <c r="I55" s="298"/>
      <c r="J55" s="298"/>
      <c r="K55" s="298"/>
      <c r="L55" s="298"/>
      <c r="M55" s="298"/>
    </row>
    <row r="56" spans="1:13" x14ac:dyDescent="0.2">
      <c r="H56" s="298"/>
    </row>
    <row r="57" spans="1:13" x14ac:dyDescent="0.2">
      <c r="H57" s="298"/>
    </row>
  </sheetData>
  <sheetProtection selectLockedCells="1"/>
  <protectedRanges>
    <protectedRange sqref="G6" name="Approved By"/>
    <protectedRange sqref="C6" name="Approved Date"/>
  </protectedRanges>
  <mergeCells count="4">
    <mergeCell ref="A1:H1"/>
    <mergeCell ref="A2:H2"/>
    <mergeCell ref="B4:C4"/>
    <mergeCell ref="A48:G48"/>
  </mergeCells>
  <printOptions horizontalCentered="1"/>
  <pageMargins left="0.2" right="0.2" top="0.25" bottom="0.25" header="0.3" footer="0.3"/>
  <pageSetup scale="78"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J42"/>
  <sheetViews>
    <sheetView zoomScale="80" zoomScaleNormal="80" workbookViewId="0">
      <pane xSplit="1" ySplit="8" topLeftCell="B20" activePane="bottomRight" state="frozen"/>
      <selection activeCell="B59" sqref="B58:B59"/>
      <selection pane="topRight" activeCell="B59" sqref="B58:B59"/>
      <selection pane="bottomLeft" activeCell="B59" sqref="B58:B59"/>
      <selection pane="bottomRight" activeCell="B23" sqref="B23"/>
    </sheetView>
  </sheetViews>
  <sheetFormatPr defaultColWidth="9.140625" defaultRowHeight="14.25" x14ac:dyDescent="0.2"/>
  <cols>
    <col min="1" max="1" width="38" style="8" customWidth="1"/>
    <col min="2" max="2" width="18" style="8" customWidth="1"/>
    <col min="3" max="3" width="24.140625" style="8" customWidth="1"/>
    <col min="4" max="4" width="18" style="8" hidden="1" customWidth="1"/>
    <col min="5" max="5" width="24.85546875" style="8" hidden="1" customWidth="1"/>
    <col min="6" max="6" width="20.5703125" style="8" customWidth="1"/>
    <col min="7" max="7" width="9.140625" style="8"/>
    <col min="8" max="8" width="20.28515625" style="8" customWidth="1"/>
    <col min="9" max="16384" width="9.140625" style="8"/>
  </cols>
  <sheetData>
    <row r="1" spans="1:10" ht="30" x14ac:dyDescent="0.4">
      <c r="A1" s="658" t="s">
        <v>0</v>
      </c>
      <c r="B1" s="658"/>
      <c r="C1" s="658"/>
      <c r="D1" s="658"/>
      <c r="E1" s="658"/>
      <c r="F1" s="658"/>
    </row>
    <row r="2" spans="1:10" ht="33.75" customHeight="1" x14ac:dyDescent="0.25">
      <c r="A2" s="630" t="s">
        <v>166</v>
      </c>
      <c r="B2" s="630"/>
      <c r="C2" s="630"/>
      <c r="D2" s="630"/>
      <c r="E2" s="630"/>
      <c r="F2" s="630"/>
      <c r="G2" s="628" t="s">
        <v>108</v>
      </c>
      <c r="H2" s="628"/>
      <c r="I2" s="628"/>
    </row>
    <row r="4" spans="1:10" s="9" customFormat="1" ht="30.75" customHeight="1" thickBot="1" x14ac:dyDescent="0.3">
      <c r="A4" s="74" t="s">
        <v>3</v>
      </c>
      <c r="B4" s="647">
        <f>'Cost Allocation Instructions'!D4</f>
        <v>0</v>
      </c>
      <c r="C4" s="647"/>
      <c r="D4" s="638"/>
      <c r="F4" s="77" t="s">
        <v>4</v>
      </c>
      <c r="G4" s="76">
        <f>'Cost Allocation Instructions'!J4</f>
        <v>0</v>
      </c>
      <c r="J4" s="78"/>
    </row>
    <row r="6" spans="1:10" ht="15" thickBot="1" x14ac:dyDescent="0.25"/>
    <row r="7" spans="1:10" s="9" customFormat="1" ht="12.75" customHeight="1" thickBot="1" x14ac:dyDescent="0.25">
      <c r="A7" s="661" t="s">
        <v>7</v>
      </c>
      <c r="B7" s="660" t="s">
        <v>9</v>
      </c>
      <c r="C7" s="660" t="s">
        <v>8</v>
      </c>
      <c r="D7" s="661" t="s">
        <v>10</v>
      </c>
      <c r="E7" s="661" t="s">
        <v>8</v>
      </c>
    </row>
    <row r="8" spans="1:10" s="9" customFormat="1" ht="57" customHeight="1" thickBot="1" x14ac:dyDescent="0.25">
      <c r="A8" s="661"/>
      <c r="B8" s="660"/>
      <c r="C8" s="660"/>
      <c r="D8" s="661"/>
      <c r="E8" s="661"/>
    </row>
    <row r="9" spans="1:10" s="9" customFormat="1" ht="21.75" thickBot="1" x14ac:dyDescent="0.4">
      <c r="A9" s="477" t="s">
        <v>365</v>
      </c>
      <c r="B9" s="124">
        <v>0</v>
      </c>
      <c r="C9" s="124"/>
      <c r="D9" s="18">
        <v>0</v>
      </c>
      <c r="E9" s="18"/>
    </row>
    <row r="10" spans="1:10" s="9" customFormat="1" ht="21.75" thickBot="1" x14ac:dyDescent="0.4">
      <c r="A10" s="485" t="s">
        <v>366</v>
      </c>
      <c r="B10" s="124">
        <v>0</v>
      </c>
      <c r="C10" s="124"/>
      <c r="D10" s="124">
        <v>0</v>
      </c>
      <c r="E10" s="124"/>
    </row>
    <row r="11" spans="1:10" s="9" customFormat="1" ht="21.75" thickBot="1" x14ac:dyDescent="0.4">
      <c r="A11" s="493" t="s">
        <v>367</v>
      </c>
      <c r="B11" s="124">
        <v>0</v>
      </c>
      <c r="C11" s="124"/>
      <c r="D11" s="18">
        <v>0</v>
      </c>
      <c r="E11" s="18"/>
    </row>
    <row r="12" spans="1:10" s="9" customFormat="1" ht="21.75" thickBot="1" x14ac:dyDescent="0.4">
      <c r="A12" s="496" t="s">
        <v>368</v>
      </c>
      <c r="B12" s="124">
        <v>0</v>
      </c>
      <c r="C12" s="124"/>
      <c r="D12" s="124">
        <v>0</v>
      </c>
      <c r="E12" s="124"/>
    </row>
    <row r="13" spans="1:10" s="9" customFormat="1" ht="21.75" thickBot="1" x14ac:dyDescent="0.4">
      <c r="A13" s="497" t="s">
        <v>369</v>
      </c>
      <c r="B13" s="124">
        <v>0</v>
      </c>
      <c r="C13" s="124"/>
      <c r="D13" s="18">
        <v>0</v>
      </c>
      <c r="E13" s="18"/>
    </row>
    <row r="14" spans="1:10" s="9" customFormat="1" ht="21.75" thickBot="1" x14ac:dyDescent="0.4">
      <c r="A14" s="498" t="s">
        <v>370</v>
      </c>
      <c r="B14" s="124">
        <v>0</v>
      </c>
      <c r="C14" s="124"/>
      <c r="D14" s="124">
        <v>0</v>
      </c>
      <c r="E14" s="124"/>
    </row>
    <row r="15" spans="1:10" s="9" customFormat="1" ht="21.75" thickBot="1" x14ac:dyDescent="0.4">
      <c r="A15" s="505" t="s">
        <v>371</v>
      </c>
      <c r="B15" s="124">
        <v>0</v>
      </c>
      <c r="C15" s="124"/>
      <c r="D15" s="18">
        <v>0</v>
      </c>
      <c r="E15" s="18"/>
    </row>
    <row r="16" spans="1:10" s="9" customFormat="1" ht="21.75" thickBot="1" x14ac:dyDescent="0.4">
      <c r="A16" s="506" t="s">
        <v>372</v>
      </c>
      <c r="B16" s="124">
        <v>0</v>
      </c>
      <c r="C16" s="124"/>
      <c r="D16" s="124">
        <v>0</v>
      </c>
      <c r="E16" s="124"/>
    </row>
    <row r="17" spans="1:5" s="9" customFormat="1" ht="21.75" thickBot="1" x14ac:dyDescent="0.4">
      <c r="A17" s="514" t="s">
        <v>373</v>
      </c>
      <c r="B17" s="124">
        <v>0</v>
      </c>
      <c r="C17" s="124"/>
      <c r="D17" s="18">
        <v>0</v>
      </c>
      <c r="E17" s="18"/>
    </row>
    <row r="18" spans="1:5" s="9" customFormat="1" ht="18" customHeight="1" thickBot="1" x14ac:dyDescent="0.3">
      <c r="A18" s="108" t="s">
        <v>6</v>
      </c>
      <c r="B18" s="109">
        <f>SUM(B9:B17)</f>
        <v>0</v>
      </c>
      <c r="C18" s="19"/>
      <c r="D18" s="109">
        <f>SUM(D9:D17)</f>
        <v>0</v>
      </c>
      <c r="E18" s="19"/>
    </row>
    <row r="19" spans="1:5" s="9" customFormat="1" ht="18" customHeight="1" x14ac:dyDescent="0.25">
      <c r="A19" s="16"/>
      <c r="B19" s="13"/>
      <c r="C19" s="12"/>
      <c r="D19" s="13"/>
      <c r="E19" s="15"/>
    </row>
    <row r="20" spans="1:5" s="9" customFormat="1" ht="18" customHeight="1" thickBot="1" x14ac:dyDescent="0.3">
      <c r="A20" s="16"/>
      <c r="B20" s="13"/>
      <c r="C20" s="12"/>
      <c r="D20" s="13"/>
      <c r="E20" s="15"/>
    </row>
    <row r="21" spans="1:5" s="9" customFormat="1" ht="12.75" customHeight="1" thickBot="1" x14ac:dyDescent="0.25">
      <c r="A21" s="659" t="s">
        <v>11</v>
      </c>
      <c r="B21" s="660" t="s">
        <v>12</v>
      </c>
      <c r="C21" s="660" t="s">
        <v>8</v>
      </c>
      <c r="D21" s="659" t="s">
        <v>13</v>
      </c>
      <c r="E21" s="659" t="s">
        <v>8</v>
      </c>
    </row>
    <row r="22" spans="1:5" s="9" customFormat="1" ht="50.25" customHeight="1" thickBot="1" x14ac:dyDescent="0.25">
      <c r="A22" s="659"/>
      <c r="B22" s="660"/>
      <c r="C22" s="660"/>
      <c r="D22" s="659"/>
      <c r="E22" s="659"/>
    </row>
    <row r="23" spans="1:5" s="3" customFormat="1" ht="21.75" thickBot="1" x14ac:dyDescent="0.4">
      <c r="A23" s="477" t="s">
        <v>365</v>
      </c>
      <c r="B23" s="18">
        <v>0</v>
      </c>
      <c r="C23" s="18"/>
      <c r="D23" s="18">
        <v>0</v>
      </c>
      <c r="E23" s="18"/>
    </row>
    <row r="24" spans="1:5" s="9" customFormat="1" ht="21.75" thickBot="1" x14ac:dyDescent="0.4">
      <c r="A24" s="485" t="s">
        <v>366</v>
      </c>
      <c r="B24" s="59">
        <v>0</v>
      </c>
      <c r="C24" s="124"/>
      <c r="D24" s="124">
        <v>0</v>
      </c>
      <c r="E24" s="124"/>
    </row>
    <row r="25" spans="1:5" s="3" customFormat="1" ht="21.75" thickBot="1" x14ac:dyDescent="0.4">
      <c r="A25" s="493" t="s">
        <v>367</v>
      </c>
      <c r="B25" s="18">
        <v>0</v>
      </c>
      <c r="C25" s="18"/>
      <c r="D25" s="18">
        <v>0</v>
      </c>
      <c r="E25" s="18"/>
    </row>
    <row r="26" spans="1:5" s="9" customFormat="1" ht="21.75" thickBot="1" x14ac:dyDescent="0.4">
      <c r="A26" s="496" t="s">
        <v>368</v>
      </c>
      <c r="B26" s="124">
        <v>0</v>
      </c>
      <c r="C26" s="124"/>
      <c r="D26" s="124">
        <v>0</v>
      </c>
      <c r="E26" s="124"/>
    </row>
    <row r="27" spans="1:5" s="9" customFormat="1" ht="21.75" thickBot="1" x14ac:dyDescent="0.4">
      <c r="A27" s="497" t="s">
        <v>369</v>
      </c>
      <c r="B27" s="18">
        <v>0</v>
      </c>
      <c r="C27" s="18"/>
      <c r="D27" s="18">
        <v>0</v>
      </c>
      <c r="E27" s="18"/>
    </row>
    <row r="28" spans="1:5" s="9" customFormat="1" ht="21.75" thickBot="1" x14ac:dyDescent="0.4">
      <c r="A28" s="498" t="s">
        <v>370</v>
      </c>
      <c r="B28" s="124">
        <v>0</v>
      </c>
      <c r="C28" s="124"/>
      <c r="D28" s="124">
        <v>0</v>
      </c>
      <c r="E28" s="124"/>
    </row>
    <row r="29" spans="1:5" s="9" customFormat="1" ht="21.75" thickBot="1" x14ac:dyDescent="0.4">
      <c r="A29" s="505" t="s">
        <v>371</v>
      </c>
      <c r="B29" s="18">
        <v>0</v>
      </c>
      <c r="C29" s="18"/>
      <c r="D29" s="18">
        <v>0</v>
      </c>
      <c r="E29" s="18"/>
    </row>
    <row r="30" spans="1:5" s="9" customFormat="1" ht="21.75" thickBot="1" x14ac:dyDescent="0.4">
      <c r="A30" s="506" t="s">
        <v>372</v>
      </c>
      <c r="B30" s="124">
        <v>0</v>
      </c>
      <c r="C30" s="124"/>
      <c r="D30" s="124">
        <v>0</v>
      </c>
      <c r="E30" s="124"/>
    </row>
    <row r="31" spans="1:5" s="9" customFormat="1" ht="21.75" thickBot="1" x14ac:dyDescent="0.4">
      <c r="A31" s="514" t="s">
        <v>373</v>
      </c>
      <c r="B31" s="18">
        <v>0</v>
      </c>
      <c r="C31" s="18"/>
      <c r="D31" s="18">
        <v>0</v>
      </c>
      <c r="E31" s="18"/>
    </row>
    <row r="32" spans="1:5" s="9" customFormat="1" ht="16.5" thickBot="1" x14ac:dyDescent="0.3">
      <c r="A32" s="108" t="s">
        <v>6</v>
      </c>
      <c r="B32" s="109">
        <f>SUM(B23:B31)</f>
        <v>0</v>
      </c>
      <c r="C32" s="19"/>
      <c r="D32" s="109">
        <f>SUM(D23:D31)</f>
        <v>0</v>
      </c>
      <c r="E32" s="19"/>
    </row>
    <row r="33" spans="1:5" s="9" customFormat="1" ht="16.5" thickBot="1" x14ac:dyDescent="0.3">
      <c r="A33" s="14"/>
      <c r="B33" s="11"/>
      <c r="C33" s="4"/>
      <c r="D33" s="11"/>
      <c r="E33" s="17"/>
    </row>
    <row r="34" spans="1:5" s="9" customFormat="1" ht="30" customHeight="1" thickBot="1" x14ac:dyDescent="0.3">
      <c r="A34" s="87" t="s">
        <v>14</v>
      </c>
      <c r="B34" s="88">
        <f>B32+B18</f>
        <v>0</v>
      </c>
      <c r="C34" s="20"/>
      <c r="D34" s="88">
        <f>D32+D18</f>
        <v>0</v>
      </c>
      <c r="E34" s="21"/>
    </row>
    <row r="36" spans="1:5" ht="15" x14ac:dyDescent="0.2">
      <c r="B36" s="9" t="s">
        <v>15</v>
      </c>
    </row>
    <row r="37" spans="1:5" ht="15" x14ac:dyDescent="0.2">
      <c r="B37" s="9"/>
    </row>
    <row r="38" spans="1:5" ht="15.75" x14ac:dyDescent="0.25">
      <c r="B38" s="4" t="s">
        <v>16</v>
      </c>
    </row>
    <row r="39" spans="1:5" ht="15" x14ac:dyDescent="0.2">
      <c r="B39" s="3" t="s">
        <v>17</v>
      </c>
    </row>
    <row r="40" spans="1:5" ht="15" x14ac:dyDescent="0.2">
      <c r="B40" s="9"/>
    </row>
    <row r="41" spans="1:5" ht="15.75" x14ac:dyDescent="0.25">
      <c r="B41" s="7" t="s">
        <v>18</v>
      </c>
    </row>
    <row r="42" spans="1:5" ht="15" x14ac:dyDescent="0.2">
      <c r="B42" s="3" t="s">
        <v>19</v>
      </c>
    </row>
  </sheetData>
  <sheetProtection selectLockedCells="1"/>
  <protectedRanges>
    <protectedRange sqref="B23:E31" name="Data Entry Cash"/>
    <protectedRange sqref="B9:E17" name="Data Entry Match"/>
  </protectedRanges>
  <mergeCells count="14">
    <mergeCell ref="G2:I2"/>
    <mergeCell ref="A2:F2"/>
    <mergeCell ref="A1:F1"/>
    <mergeCell ref="D21:D22"/>
    <mergeCell ref="E21:E22"/>
    <mergeCell ref="A21:A22"/>
    <mergeCell ref="B21:B22"/>
    <mergeCell ref="C21:C22"/>
    <mergeCell ref="C7:C8"/>
    <mergeCell ref="D7:D8"/>
    <mergeCell ref="E7:E8"/>
    <mergeCell ref="A7:A8"/>
    <mergeCell ref="B7:B8"/>
    <mergeCell ref="B4:D4"/>
  </mergeCells>
  <hyperlinks>
    <hyperlink ref="G2" location="'Agency Budget Summary'!A1" display="Click here to return to Agency Budget Summary Page" xr:uid="{00000000-0004-0000-0500-000000000000}"/>
    <hyperlink ref="G2:I2" location="'DCF-ODV Budget Summary'!A1" display="Click here to return to DCF-ODV Budget Summary Page" xr:uid="{00000000-0004-0000-0500-000001000000}"/>
  </hyperlinks>
  <pageMargins left="0.7" right="0.2" top="0.5" bottom="0.5" header="0.3" footer="0.3"/>
  <pageSetup scale="67" orientation="landscape" horizontalDpi="4294967295" verticalDpi="4294967295"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T76"/>
  <sheetViews>
    <sheetView zoomScale="90" zoomScaleNormal="90" workbookViewId="0">
      <selection activeCell="J27" sqref="J27"/>
    </sheetView>
  </sheetViews>
  <sheetFormatPr defaultColWidth="9.140625" defaultRowHeight="14.25" x14ac:dyDescent="0.2"/>
  <cols>
    <col min="1" max="1" width="29" style="8" customWidth="1"/>
    <col min="2" max="2" width="11.85546875" style="8" customWidth="1"/>
    <col min="3" max="3" width="13" style="8" customWidth="1"/>
    <col min="4" max="4" width="9.140625" style="8"/>
    <col min="5" max="5" width="11.28515625" style="8" customWidth="1"/>
    <col min="6" max="6" width="9.140625" style="8"/>
    <col min="7" max="7" width="12.42578125" style="8" customWidth="1"/>
    <col min="8" max="8" width="9.140625" style="8"/>
    <col min="9" max="9" width="10.7109375" style="8" customWidth="1"/>
    <col min="10" max="10" width="13.7109375" style="8" customWidth="1"/>
    <col min="11" max="11" width="13.5703125" style="8" customWidth="1"/>
    <col min="12" max="12" width="10.7109375" style="8" customWidth="1"/>
    <col min="13" max="13" width="12.7109375" style="8" customWidth="1"/>
    <col min="14" max="14" width="4.5703125" style="8" customWidth="1"/>
    <col min="15" max="15" width="23.42578125" style="8" customWidth="1"/>
    <col min="16" max="16" width="12.7109375" style="8" customWidth="1"/>
    <col min="17" max="17" width="9.140625" style="8"/>
    <col min="18" max="18" width="19.28515625" style="8" customWidth="1"/>
    <col min="19" max="16384" width="9.140625" style="8"/>
  </cols>
  <sheetData>
    <row r="1" spans="1:20" ht="30" x14ac:dyDescent="0.4">
      <c r="A1" s="658" t="s">
        <v>0</v>
      </c>
      <c r="B1" s="658"/>
      <c r="C1" s="658"/>
      <c r="D1" s="658"/>
      <c r="E1" s="658"/>
      <c r="F1" s="658"/>
      <c r="G1" s="658"/>
      <c r="H1" s="658"/>
      <c r="I1" s="658"/>
      <c r="J1" s="658"/>
      <c r="K1" s="658"/>
      <c r="L1" s="658"/>
      <c r="M1" s="658"/>
      <c r="N1" s="658"/>
      <c r="O1" s="658"/>
      <c r="P1" s="658"/>
      <c r="Q1" s="658"/>
    </row>
    <row r="2" spans="1:20" ht="32.25" customHeight="1" x14ac:dyDescent="0.25">
      <c r="A2" s="630" t="s">
        <v>167</v>
      </c>
      <c r="B2" s="630"/>
      <c r="C2" s="630"/>
      <c r="D2" s="630"/>
      <c r="E2" s="630"/>
      <c r="F2" s="630"/>
      <c r="G2" s="630"/>
      <c r="H2" s="630"/>
      <c r="I2" s="630"/>
      <c r="J2" s="630"/>
      <c r="K2" s="630"/>
      <c r="L2" s="630"/>
      <c r="M2" s="630"/>
      <c r="N2" s="630"/>
      <c r="O2" s="630"/>
      <c r="P2" s="630"/>
      <c r="Q2" s="630"/>
      <c r="R2" s="628" t="s">
        <v>108</v>
      </c>
      <c r="S2" s="628"/>
      <c r="T2" s="628"/>
    </row>
    <row r="4" spans="1:20" s="9" customFormat="1" ht="30.75" customHeight="1" thickBot="1" x14ac:dyDescent="0.3">
      <c r="A4" s="73"/>
      <c r="B4" s="73"/>
      <c r="C4" s="74" t="s">
        <v>3</v>
      </c>
      <c r="D4" s="638">
        <f>'Cost Allocation Instructions'!D4</f>
        <v>0</v>
      </c>
      <c r="E4" s="638"/>
      <c r="F4" s="638"/>
      <c r="G4" s="73"/>
      <c r="H4" s="73"/>
      <c r="I4" s="74" t="s">
        <v>4</v>
      </c>
      <c r="J4" s="76">
        <f>'Cost Allocation Instructions'!J4</f>
        <v>0</v>
      </c>
      <c r="K4" s="73"/>
      <c r="L4" s="73"/>
      <c r="M4" s="73"/>
      <c r="N4" s="73"/>
      <c r="O4" s="73"/>
      <c r="P4" s="73"/>
      <c r="Q4" s="73"/>
    </row>
    <row r="6" spans="1:20" s="92" customFormat="1" x14ac:dyDescent="0.2"/>
    <row r="7" spans="1:20" s="92" customFormat="1" ht="15" thickBot="1" x14ac:dyDescent="0.25"/>
    <row r="8" spans="1:20" s="92" customFormat="1" ht="15.75" thickTop="1" x14ac:dyDescent="0.25">
      <c r="A8" s="171" t="s">
        <v>362</v>
      </c>
      <c r="B8" s="172"/>
      <c r="C8" s="172"/>
      <c r="D8" s="173"/>
      <c r="E8" s="173"/>
      <c r="F8" s="173"/>
      <c r="G8" s="173"/>
      <c r="H8" s="173"/>
      <c r="I8" s="173"/>
      <c r="J8" s="173"/>
      <c r="K8" s="173"/>
      <c r="L8" s="173"/>
      <c r="M8" s="173"/>
      <c r="N8" s="173"/>
      <c r="O8" s="173"/>
      <c r="P8" s="173"/>
    </row>
    <row r="9" spans="1:20" s="92" customFormat="1" ht="45" customHeight="1" x14ac:dyDescent="0.25">
      <c r="A9" s="662" t="s">
        <v>176</v>
      </c>
      <c r="B9" s="663"/>
      <c r="C9" s="663"/>
      <c r="D9" s="663"/>
      <c r="E9" s="663"/>
      <c r="F9" s="663"/>
      <c r="G9" s="663"/>
      <c r="H9" s="663"/>
      <c r="I9" s="663"/>
      <c r="J9" s="663"/>
      <c r="K9" s="663"/>
      <c r="L9" s="663"/>
      <c r="M9" s="664"/>
      <c r="N9" s="99"/>
      <c r="O9" s="99"/>
      <c r="P9" s="99"/>
    </row>
    <row r="10" spans="1:20" s="92" customFormat="1" ht="15" x14ac:dyDescent="0.25">
      <c r="A10" s="99"/>
      <c r="B10" s="99"/>
      <c r="C10" s="99"/>
      <c r="D10" s="99"/>
      <c r="E10" s="99"/>
      <c r="F10" s="99"/>
      <c r="G10" s="99"/>
      <c r="H10" s="99"/>
      <c r="I10" s="99"/>
      <c r="J10" s="99"/>
      <c r="K10" s="99"/>
      <c r="L10" s="99"/>
      <c r="M10" s="99"/>
      <c r="N10" s="99"/>
      <c r="O10" s="99"/>
      <c r="P10" s="99"/>
    </row>
    <row r="11" spans="1:20" s="92" customFormat="1" ht="15" x14ac:dyDescent="0.25">
      <c r="A11" s="174" t="s">
        <v>363</v>
      </c>
      <c r="B11" s="175"/>
      <c r="C11" s="175"/>
      <c r="D11" s="99"/>
      <c r="E11" s="99"/>
      <c r="F11" s="99"/>
      <c r="G11" s="99"/>
      <c r="H11" s="99"/>
      <c r="I11" s="99"/>
      <c r="J11" s="99"/>
      <c r="K11" s="99"/>
      <c r="L11" s="99"/>
      <c r="M11" s="99"/>
      <c r="N11" s="99"/>
      <c r="O11" s="99"/>
      <c r="P11" s="99"/>
    </row>
    <row r="12" spans="1:20" s="92" customFormat="1" ht="30" customHeight="1" x14ac:dyDescent="0.25">
      <c r="A12" s="669" t="s">
        <v>177</v>
      </c>
      <c r="B12" s="670"/>
      <c r="C12" s="670"/>
      <c r="D12" s="670"/>
      <c r="E12" s="670"/>
      <c r="F12" s="670"/>
      <c r="G12" s="670"/>
      <c r="H12" s="670"/>
      <c r="I12" s="670"/>
      <c r="J12" s="670"/>
      <c r="K12" s="670"/>
      <c r="L12" s="670"/>
      <c r="M12" s="671"/>
      <c r="N12" s="99"/>
      <c r="O12" s="99"/>
      <c r="P12" s="99"/>
    </row>
    <row r="13" spans="1:20" s="92" customFormat="1" ht="30" customHeight="1" x14ac:dyDescent="0.25">
      <c r="A13" s="213"/>
      <c r="B13" s="213"/>
      <c r="C13" s="213"/>
      <c r="D13" s="213"/>
      <c r="E13" s="212"/>
      <c r="F13" s="212"/>
      <c r="G13" s="213"/>
      <c r="H13" s="213"/>
      <c r="I13" s="211"/>
      <c r="J13" s="211"/>
      <c r="K13" s="211"/>
      <c r="L13" s="211"/>
      <c r="M13" s="213"/>
      <c r="N13" s="99"/>
      <c r="O13" s="99"/>
      <c r="P13" s="99"/>
    </row>
    <row r="14" spans="1:20" s="92" customFormat="1" ht="30" customHeight="1" x14ac:dyDescent="0.25">
      <c r="A14" s="214" t="s">
        <v>182</v>
      </c>
      <c r="B14" s="213"/>
      <c r="C14" s="213"/>
      <c r="D14" s="213"/>
      <c r="E14" s="212"/>
      <c r="F14" s="212"/>
      <c r="G14" s="213"/>
      <c r="H14" s="213"/>
      <c r="I14" s="221"/>
      <c r="J14" s="222" t="s">
        <v>184</v>
      </c>
      <c r="K14" s="213"/>
      <c r="L14" s="213"/>
      <c r="M14" s="213"/>
      <c r="N14" s="99"/>
      <c r="O14" s="99"/>
      <c r="P14" s="99"/>
    </row>
    <row r="15" spans="1:20" s="92" customFormat="1" ht="30" customHeight="1" x14ac:dyDescent="0.25">
      <c r="A15" s="214"/>
      <c r="B15" s="213"/>
      <c r="C15" s="213"/>
      <c r="D15" s="213"/>
      <c r="E15" s="212"/>
      <c r="F15" s="212"/>
      <c r="G15" s="213"/>
      <c r="H15" s="213"/>
      <c r="I15" s="212"/>
      <c r="J15" s="212"/>
      <c r="K15" s="212"/>
      <c r="L15" s="212"/>
      <c r="M15" s="213"/>
      <c r="N15" s="99"/>
      <c r="O15" s="99"/>
      <c r="P15" s="99"/>
    </row>
    <row r="16" spans="1:20" s="92" customFormat="1" ht="30" customHeight="1" x14ac:dyDescent="0.25">
      <c r="A16" s="176"/>
      <c r="B16" s="176"/>
      <c r="C16" s="176"/>
      <c r="D16" s="176"/>
      <c r="E16" s="665" t="s">
        <v>168</v>
      </c>
      <c r="F16" s="666"/>
      <c r="G16" s="177"/>
      <c r="H16" s="177"/>
      <c r="I16" s="667" t="s">
        <v>180</v>
      </c>
      <c r="J16" s="667"/>
      <c r="K16" s="667"/>
      <c r="L16" s="667"/>
      <c r="M16" s="178"/>
      <c r="N16" s="99"/>
      <c r="O16" s="99"/>
      <c r="P16" s="99"/>
    </row>
    <row r="17" spans="1:16" s="92" customFormat="1" ht="15" x14ac:dyDescent="0.25">
      <c r="A17" s="176"/>
      <c r="B17" s="176"/>
      <c r="C17" s="176"/>
      <c r="D17" s="176"/>
      <c r="E17" s="179" t="s">
        <v>179</v>
      </c>
      <c r="F17" s="180" t="s">
        <v>26</v>
      </c>
      <c r="G17" s="180"/>
      <c r="H17" s="99"/>
      <c r="I17" s="181"/>
      <c r="J17" s="182" t="s">
        <v>181</v>
      </c>
      <c r="K17" s="182"/>
      <c r="L17" s="182"/>
      <c r="M17" s="99"/>
      <c r="N17" s="99"/>
      <c r="O17" s="99"/>
      <c r="P17" s="99"/>
    </row>
    <row r="18" spans="1:16" s="92" customFormat="1" ht="15" x14ac:dyDescent="0.25">
      <c r="A18" s="176"/>
      <c r="B18" s="176"/>
      <c r="C18" s="176"/>
      <c r="D18" s="176"/>
      <c r="E18" s="176"/>
      <c r="F18" s="180"/>
      <c r="G18" s="180"/>
      <c r="H18" s="99"/>
      <c r="I18" s="181"/>
      <c r="J18" s="284">
        <f>'DCF-ODV Budget Summary'!D20</f>
        <v>0</v>
      </c>
      <c r="K18" s="284"/>
      <c r="L18" s="182"/>
      <c r="M18" s="99"/>
      <c r="N18" s="99"/>
      <c r="O18" s="99"/>
      <c r="P18" s="99"/>
    </row>
    <row r="19" spans="1:16" s="92" customFormat="1" ht="15" x14ac:dyDescent="0.25">
      <c r="A19" s="176"/>
      <c r="B19" s="176"/>
      <c r="C19" s="176"/>
      <c r="D19" s="176"/>
      <c r="E19" s="176"/>
      <c r="F19" s="180"/>
      <c r="G19" s="180"/>
      <c r="H19" s="99"/>
      <c r="I19" s="181"/>
      <c r="J19" s="285">
        <v>0.25</v>
      </c>
      <c r="K19" s="285"/>
      <c r="L19" s="182"/>
      <c r="M19" s="99"/>
      <c r="N19" s="99"/>
      <c r="O19" s="99"/>
      <c r="P19" s="99"/>
    </row>
    <row r="20" spans="1:16" s="92" customFormat="1" ht="30" x14ac:dyDescent="0.25">
      <c r="A20" s="176"/>
      <c r="B20" s="176"/>
      <c r="C20" s="176"/>
      <c r="D20" s="176"/>
      <c r="E20" s="176"/>
      <c r="F20" s="176"/>
      <c r="G20" s="176"/>
      <c r="H20" s="99"/>
      <c r="I20" s="183"/>
      <c r="J20" s="319">
        <f>'DCF-ODV Budget Summary'!D22</f>
        <v>0</v>
      </c>
      <c r="K20" s="184"/>
      <c r="L20" s="184"/>
      <c r="M20" s="185">
        <f>SUM(I20:L20)</f>
        <v>0</v>
      </c>
      <c r="N20" s="99"/>
      <c r="O20" s="219" t="s">
        <v>183</v>
      </c>
      <c r="P20" s="99"/>
    </row>
    <row r="21" spans="1:16" s="92" customFormat="1" ht="15" x14ac:dyDescent="0.25">
      <c r="A21" s="176"/>
      <c r="B21" s="176"/>
      <c r="C21" s="176"/>
      <c r="D21" s="176"/>
      <c r="E21" s="176"/>
      <c r="F21" s="176"/>
      <c r="G21" s="176"/>
      <c r="H21" s="99"/>
      <c r="I21" s="186"/>
      <c r="J21" s="187"/>
      <c r="K21" s="187"/>
      <c r="L21" s="187"/>
      <c r="M21" s="99"/>
      <c r="N21" s="99"/>
      <c r="O21" s="99"/>
      <c r="P21" s="99"/>
    </row>
    <row r="22" spans="1:16" s="92" customFormat="1" ht="15" x14ac:dyDescent="0.25">
      <c r="A22" s="176"/>
      <c r="B22" s="176"/>
      <c r="C22" s="176"/>
      <c r="D22" s="176"/>
      <c r="E22" s="176"/>
      <c r="F22" s="176"/>
      <c r="G22" s="176"/>
      <c r="H22" s="99"/>
      <c r="I22" s="188"/>
      <c r="J22" s="220">
        <v>0</v>
      </c>
      <c r="K22" s="188"/>
      <c r="L22" s="188"/>
      <c r="M22" s="99"/>
      <c r="N22" s="99"/>
      <c r="O22" s="99"/>
      <c r="P22" s="99"/>
    </row>
    <row r="23" spans="1:16" s="92" customFormat="1" ht="15" x14ac:dyDescent="0.25">
      <c r="A23" s="189" t="s">
        <v>178</v>
      </c>
      <c r="B23" s="190"/>
      <c r="C23" s="215">
        <v>45000</v>
      </c>
      <c r="D23" s="176"/>
      <c r="E23" s="191">
        <f>C23*F23</f>
        <v>45000</v>
      </c>
      <c r="F23" s="192">
        <v>1</v>
      </c>
      <c r="G23" s="193"/>
      <c r="H23" s="99"/>
      <c r="I23" s="183"/>
      <c r="J23" s="286">
        <f>$E23*J22</f>
        <v>0</v>
      </c>
      <c r="K23" s="286"/>
      <c r="L23" s="183"/>
      <c r="M23" s="194">
        <f t="shared" ref="M23:M32" si="0">SUM(I23:L23)</f>
        <v>0</v>
      </c>
      <c r="N23" s="99"/>
      <c r="O23" s="99"/>
      <c r="P23" s="99"/>
    </row>
    <row r="24" spans="1:16" s="92" customFormat="1" ht="15" x14ac:dyDescent="0.25">
      <c r="A24" s="99"/>
      <c r="B24" s="99"/>
      <c r="C24" s="99"/>
      <c r="D24" s="176"/>
      <c r="E24" s="191"/>
      <c r="F24" s="192"/>
      <c r="G24" s="193"/>
      <c r="H24" s="99"/>
      <c r="I24" s="183"/>
      <c r="J24" s="286"/>
      <c r="K24" s="286"/>
      <c r="L24" s="183"/>
      <c r="M24" s="194">
        <f t="shared" si="0"/>
        <v>0</v>
      </c>
      <c r="N24" s="99"/>
      <c r="O24" s="99"/>
      <c r="P24" s="99"/>
    </row>
    <row r="25" spans="1:16" s="92" customFormat="1" ht="15" x14ac:dyDescent="0.25">
      <c r="A25" s="195" t="s">
        <v>169</v>
      </c>
      <c r="B25" s="5"/>
      <c r="C25" s="196">
        <f>C23*7.65%</f>
        <v>3442.5</v>
      </c>
      <c r="D25" s="176"/>
      <c r="E25" s="191">
        <f>F25*C25</f>
        <v>3442.5</v>
      </c>
      <c r="F25" s="192">
        <v>1</v>
      </c>
      <c r="G25" s="193"/>
      <c r="H25" s="99"/>
      <c r="I25" s="183"/>
      <c r="J25" s="286">
        <f>J23*7.65%</f>
        <v>0</v>
      </c>
      <c r="K25" s="286"/>
      <c r="L25" s="183"/>
      <c r="M25" s="194">
        <f t="shared" si="0"/>
        <v>0</v>
      </c>
      <c r="N25" s="99"/>
      <c r="O25" s="99"/>
      <c r="P25" s="99"/>
    </row>
    <row r="26" spans="1:16" s="92" customFormat="1" ht="15" x14ac:dyDescent="0.25">
      <c r="A26" s="325" t="s">
        <v>364</v>
      </c>
      <c r="B26" s="5"/>
      <c r="C26" s="196"/>
      <c r="D26" s="176"/>
      <c r="E26" s="320"/>
      <c r="F26" s="321"/>
      <c r="G26" s="193"/>
      <c r="H26" s="99"/>
      <c r="I26" s="322"/>
      <c r="J26" s="326">
        <v>0</v>
      </c>
      <c r="K26" s="323"/>
      <c r="L26" s="322"/>
      <c r="M26" s="324"/>
      <c r="N26" s="99"/>
      <c r="O26" s="99"/>
      <c r="P26" s="99"/>
    </row>
    <row r="27" spans="1:16" s="92" customFormat="1" ht="15" x14ac:dyDescent="0.25">
      <c r="A27" s="195" t="s">
        <v>170</v>
      </c>
      <c r="B27" s="216">
        <v>7.0000000000000007E-2</v>
      </c>
      <c r="C27" s="196">
        <f>C23*B27</f>
        <v>3150.0000000000005</v>
      </c>
      <c r="D27" s="176"/>
      <c r="E27" s="191">
        <f>C27*F27</f>
        <v>3150.0000000000005</v>
      </c>
      <c r="F27" s="192">
        <v>1</v>
      </c>
      <c r="G27" s="193"/>
      <c r="H27" s="99"/>
      <c r="I27" s="183"/>
      <c r="J27" s="286">
        <f>J23*7%</f>
        <v>0</v>
      </c>
      <c r="K27" s="286"/>
      <c r="L27" s="183"/>
      <c r="M27" s="194">
        <f t="shared" si="0"/>
        <v>0</v>
      </c>
      <c r="N27" s="99"/>
      <c r="O27" s="99"/>
      <c r="P27" s="99"/>
    </row>
    <row r="28" spans="1:16" s="92" customFormat="1" ht="15" x14ac:dyDescent="0.25">
      <c r="A28" s="195" t="s">
        <v>171</v>
      </c>
      <c r="B28" s="217">
        <v>640.69000000000005</v>
      </c>
      <c r="C28" s="196">
        <f>B28*12</f>
        <v>7688.2800000000007</v>
      </c>
      <c r="D28" s="176"/>
      <c r="E28" s="191">
        <f>C28*F28</f>
        <v>7688.2800000000007</v>
      </c>
      <c r="F28" s="192">
        <v>1</v>
      </c>
      <c r="G28" s="193"/>
      <c r="H28" s="99"/>
      <c r="I28" s="183"/>
      <c r="J28" s="286">
        <v>0</v>
      </c>
      <c r="K28" s="286"/>
      <c r="L28" s="183"/>
      <c r="M28" s="194">
        <f t="shared" si="0"/>
        <v>0</v>
      </c>
      <c r="N28" s="99"/>
      <c r="O28" s="99"/>
      <c r="P28" s="99"/>
    </row>
    <row r="29" spans="1:16" s="92" customFormat="1" ht="15" x14ac:dyDescent="0.25">
      <c r="A29" s="195" t="s">
        <v>172</v>
      </c>
      <c r="B29" s="218">
        <v>29.8</v>
      </c>
      <c r="C29" s="196">
        <f>B29*12</f>
        <v>357.6</v>
      </c>
      <c r="D29" s="176"/>
      <c r="E29" s="191">
        <f>C29*F29</f>
        <v>357.6</v>
      </c>
      <c r="F29" s="192">
        <v>1</v>
      </c>
      <c r="G29" s="193"/>
      <c r="H29" s="99"/>
      <c r="I29" s="183"/>
      <c r="J29" s="286">
        <v>0</v>
      </c>
      <c r="K29" s="286"/>
      <c r="L29" s="183"/>
      <c r="M29" s="194">
        <f t="shared" si="0"/>
        <v>0</v>
      </c>
      <c r="N29" s="99"/>
      <c r="O29" s="99"/>
      <c r="P29" s="99"/>
    </row>
    <row r="30" spans="1:16" s="92" customFormat="1" ht="15" x14ac:dyDescent="0.25">
      <c r="A30" s="195" t="s">
        <v>173</v>
      </c>
      <c r="B30" s="218">
        <v>62</v>
      </c>
      <c r="C30" s="196">
        <f>B30*12</f>
        <v>744</v>
      </c>
      <c r="D30" s="176"/>
      <c r="E30" s="191">
        <f>C30*F30</f>
        <v>744</v>
      </c>
      <c r="F30" s="192">
        <v>1</v>
      </c>
      <c r="G30" s="193"/>
      <c r="H30" s="99"/>
      <c r="I30" s="183"/>
      <c r="J30" s="286">
        <v>0</v>
      </c>
      <c r="K30" s="286"/>
      <c r="L30" s="183"/>
      <c r="M30" s="194">
        <f t="shared" si="0"/>
        <v>0</v>
      </c>
      <c r="N30" s="99"/>
      <c r="O30" s="99"/>
      <c r="P30" s="99"/>
    </row>
    <row r="31" spans="1:16" s="92" customFormat="1" ht="15" x14ac:dyDescent="0.25">
      <c r="A31" s="195" t="s">
        <v>174</v>
      </c>
      <c r="B31" s="217">
        <v>1.43</v>
      </c>
      <c r="C31" s="196">
        <f>C23/100*B31</f>
        <v>643.5</v>
      </c>
      <c r="D31" s="176"/>
      <c r="E31" s="191">
        <f>F31*C31</f>
        <v>643.5</v>
      </c>
      <c r="F31" s="192">
        <v>1</v>
      </c>
      <c r="G31" s="193"/>
      <c r="H31" s="99"/>
      <c r="I31" s="183"/>
      <c r="J31" s="286">
        <v>0</v>
      </c>
      <c r="K31" s="286"/>
      <c r="L31" s="183"/>
      <c r="M31" s="194">
        <f t="shared" si="0"/>
        <v>0</v>
      </c>
      <c r="N31" s="99"/>
      <c r="O31" s="99"/>
      <c r="P31" s="99"/>
    </row>
    <row r="32" spans="1:16" s="92" customFormat="1" ht="15" x14ac:dyDescent="0.25">
      <c r="A32" s="195" t="s">
        <v>175</v>
      </c>
      <c r="B32" s="197">
        <v>0</v>
      </c>
      <c r="C32" s="198">
        <v>0</v>
      </c>
      <c r="D32" s="176"/>
      <c r="E32" s="191">
        <f>F32*C32</f>
        <v>0</v>
      </c>
      <c r="F32" s="192">
        <v>1</v>
      </c>
      <c r="G32" s="193"/>
      <c r="H32" s="99"/>
      <c r="I32" s="183"/>
      <c r="J32" s="286"/>
      <c r="K32" s="286"/>
      <c r="L32" s="183"/>
      <c r="M32" s="194">
        <f t="shared" si="0"/>
        <v>0</v>
      </c>
      <c r="N32" s="99"/>
      <c r="O32" s="99"/>
      <c r="P32" s="99"/>
    </row>
    <row r="33" spans="1:17" s="92" customFormat="1" x14ac:dyDescent="0.2">
      <c r="A33" s="195"/>
      <c r="B33" s="199"/>
      <c r="C33" s="200">
        <f>SUM(C23:C32)</f>
        <v>61025.88</v>
      </c>
      <c r="D33" s="201"/>
      <c r="E33" s="202">
        <f>SUM(E25:E32)+E23</f>
        <v>61025.880000000005</v>
      </c>
      <c r="F33" s="203"/>
      <c r="G33" s="204"/>
      <c r="H33" s="205"/>
      <c r="I33" s="206">
        <f>SUM(I23:I32)</f>
        <v>0</v>
      </c>
      <c r="J33" s="287">
        <f>SUM(J23:J32)</f>
        <v>0</v>
      </c>
      <c r="K33" s="287">
        <f>SUM(K23:K32)</f>
        <v>0</v>
      </c>
      <c r="L33" s="206">
        <f>SUM(L23:L32)</f>
        <v>0</v>
      </c>
      <c r="M33" s="185">
        <f>SUM(I33:L33)+0.01</f>
        <v>0.01</v>
      </c>
      <c r="N33" s="205"/>
      <c r="O33" s="205"/>
      <c r="P33" s="205"/>
    </row>
    <row r="34" spans="1:17" s="92" customFormat="1" ht="15" x14ac:dyDescent="0.25">
      <c r="A34" s="176"/>
      <c r="B34" s="176"/>
      <c r="C34" s="176"/>
      <c r="D34" s="176"/>
      <c r="E34" s="176"/>
      <c r="F34" s="176"/>
      <c r="G34" s="176"/>
      <c r="H34" s="176"/>
      <c r="I34" s="176"/>
      <c r="J34" s="99"/>
      <c r="K34" s="99"/>
      <c r="L34" s="99"/>
      <c r="M34" s="99"/>
      <c r="N34" s="99"/>
      <c r="O34" s="99"/>
      <c r="P34" s="99"/>
    </row>
    <row r="35" spans="1:17" s="92" customFormat="1" ht="15" x14ac:dyDescent="0.25">
      <c r="A35" s="176"/>
      <c r="B35" s="176"/>
      <c r="C35" s="176"/>
      <c r="D35" s="176"/>
      <c r="E35" s="176"/>
      <c r="F35" s="176"/>
      <c r="G35" s="176"/>
      <c r="H35" s="176"/>
      <c r="I35" s="207">
        <f>I20-I33</f>
        <v>0</v>
      </c>
      <c r="J35" s="207">
        <f>J20-J33</f>
        <v>0</v>
      </c>
      <c r="K35" s="207">
        <f>K20-K33</f>
        <v>0</v>
      </c>
      <c r="L35" s="207">
        <f>L20-L33</f>
        <v>0</v>
      </c>
      <c r="M35" s="99"/>
      <c r="N35" s="99"/>
      <c r="O35" s="99" t="s">
        <v>185</v>
      </c>
      <c r="P35" s="99"/>
    </row>
    <row r="36" spans="1:17" s="92" customFormat="1" ht="15" x14ac:dyDescent="0.25">
      <c r="A36" s="176"/>
      <c r="B36" s="176"/>
      <c r="C36" s="176"/>
      <c r="D36" s="176"/>
      <c r="E36" s="176"/>
      <c r="F36" s="176"/>
      <c r="G36" s="176"/>
      <c r="H36" s="176"/>
      <c r="I36" s="207"/>
      <c r="J36" s="207"/>
      <c r="K36" s="207"/>
      <c r="L36" s="207"/>
      <c r="M36" s="99"/>
      <c r="N36" s="99"/>
      <c r="O36" s="99"/>
      <c r="P36" s="99"/>
    </row>
    <row r="37" spans="1:17" s="92" customFormat="1" ht="20.100000000000001" customHeight="1" x14ac:dyDescent="0.25">
      <c r="A37" s="668"/>
      <c r="B37" s="668"/>
      <c r="C37" s="668"/>
      <c r="D37" s="668"/>
      <c r="E37" s="668"/>
      <c r="F37" s="668"/>
      <c r="G37" s="668"/>
      <c r="H37" s="668"/>
      <c r="I37" s="668"/>
      <c r="J37" s="668"/>
      <c r="K37" s="668"/>
      <c r="L37" s="668"/>
      <c r="M37" s="668"/>
      <c r="N37" s="99"/>
      <c r="O37" s="99"/>
      <c r="P37" s="99"/>
    </row>
    <row r="38" spans="1:17" s="92" customFormat="1" ht="15.75" thickBot="1" x14ac:dyDescent="0.3">
      <c r="A38" s="208"/>
      <c r="B38" s="208"/>
      <c r="C38" s="208"/>
      <c r="D38" s="208"/>
      <c r="E38" s="208"/>
      <c r="F38" s="208"/>
      <c r="G38" s="208"/>
      <c r="H38" s="208"/>
      <c r="I38" s="209"/>
      <c r="J38" s="209"/>
      <c r="K38" s="209"/>
      <c r="L38" s="209"/>
      <c r="M38" s="210"/>
      <c r="N38" s="210"/>
      <c r="O38" s="210"/>
      <c r="P38" s="210"/>
    </row>
    <row r="39" spans="1:17" s="92" customFormat="1" x14ac:dyDescent="0.2">
      <c r="A39" s="91"/>
      <c r="B39" s="91"/>
      <c r="C39" s="91"/>
      <c r="D39" s="91"/>
      <c r="E39" s="91"/>
      <c r="F39" s="91"/>
      <c r="G39" s="91"/>
      <c r="H39" s="91"/>
      <c r="I39" s="91"/>
      <c r="J39" s="91"/>
      <c r="K39" s="91"/>
      <c r="L39" s="91"/>
      <c r="M39" s="91"/>
      <c r="N39" s="91"/>
      <c r="O39" s="91"/>
      <c r="P39" s="91"/>
    </row>
    <row r="40" spans="1:17" s="92" customFormat="1" x14ac:dyDescent="0.2">
      <c r="A40" s="91"/>
      <c r="B40" s="91"/>
      <c r="C40" s="91"/>
      <c r="D40" s="91"/>
      <c r="E40" s="91"/>
      <c r="F40" s="91"/>
      <c r="G40" s="91"/>
      <c r="H40" s="91"/>
      <c r="I40" s="91"/>
      <c r="J40" s="91"/>
      <c r="K40" s="91"/>
      <c r="L40" s="91"/>
      <c r="M40" s="91"/>
      <c r="N40" s="91"/>
      <c r="O40" s="91"/>
      <c r="P40" s="91"/>
      <c r="Q40" s="91"/>
    </row>
    <row r="41" spans="1:17" s="92" customFormat="1" x14ac:dyDescent="0.2">
      <c r="A41" s="91"/>
      <c r="B41" s="91"/>
      <c r="C41" s="91"/>
      <c r="D41" s="91"/>
      <c r="E41" s="91"/>
      <c r="F41" s="91"/>
      <c r="G41" s="91"/>
      <c r="H41" s="91"/>
      <c r="I41" s="91"/>
      <c r="J41" s="91"/>
      <c r="K41" s="91"/>
      <c r="L41" s="91"/>
      <c r="M41" s="91"/>
      <c r="N41" s="91"/>
      <c r="O41" s="91"/>
      <c r="P41" s="91"/>
      <c r="Q41" s="91"/>
    </row>
    <row r="42" spans="1:17" s="92" customFormat="1" x14ac:dyDescent="0.2">
      <c r="A42" s="91"/>
      <c r="B42" s="91"/>
      <c r="C42" s="91"/>
      <c r="D42" s="91"/>
      <c r="E42" s="91"/>
      <c r="F42" s="91"/>
      <c r="G42" s="91"/>
      <c r="H42" s="91"/>
      <c r="I42" s="91"/>
      <c r="J42" s="91"/>
      <c r="K42" s="91"/>
      <c r="L42" s="91"/>
      <c r="M42" s="91"/>
      <c r="N42" s="91"/>
      <c r="O42" s="91"/>
      <c r="P42" s="91"/>
      <c r="Q42" s="91"/>
    </row>
    <row r="43" spans="1:17" s="92" customFormat="1" x14ac:dyDescent="0.2">
      <c r="A43" s="91"/>
      <c r="B43" s="91"/>
      <c r="C43" s="91"/>
      <c r="D43" s="91"/>
      <c r="E43" s="91"/>
      <c r="F43" s="91"/>
      <c r="G43" s="91"/>
      <c r="H43" s="91"/>
      <c r="I43" s="91"/>
      <c r="J43" s="91"/>
      <c r="K43" s="91"/>
      <c r="L43" s="91"/>
      <c r="M43" s="91"/>
      <c r="N43" s="91"/>
      <c r="O43" s="91"/>
      <c r="P43" s="91"/>
      <c r="Q43" s="91"/>
    </row>
    <row r="44" spans="1:17" s="92" customFormat="1" x14ac:dyDescent="0.2">
      <c r="A44" s="91"/>
      <c r="B44" s="91"/>
      <c r="C44" s="91"/>
      <c r="D44" s="91"/>
      <c r="E44" s="91"/>
      <c r="F44" s="91"/>
      <c r="G44" s="91"/>
      <c r="H44" s="91"/>
      <c r="I44" s="91"/>
      <c r="J44" s="91"/>
      <c r="K44" s="91"/>
      <c r="L44" s="91"/>
      <c r="M44" s="91"/>
      <c r="N44" s="91"/>
      <c r="O44" s="91"/>
      <c r="P44" s="91"/>
      <c r="Q44" s="91"/>
    </row>
    <row r="45" spans="1:17" s="92" customFormat="1" x14ac:dyDescent="0.2">
      <c r="A45" s="91"/>
      <c r="B45" s="91"/>
      <c r="C45" s="91"/>
      <c r="D45" s="91"/>
      <c r="E45" s="91"/>
      <c r="F45" s="91"/>
      <c r="G45" s="91"/>
      <c r="H45" s="91"/>
      <c r="I45" s="91"/>
      <c r="J45" s="91"/>
      <c r="K45" s="91"/>
      <c r="L45" s="91"/>
      <c r="M45" s="91"/>
      <c r="N45" s="91"/>
      <c r="O45" s="91"/>
      <c r="P45" s="91"/>
      <c r="Q45" s="91"/>
    </row>
    <row r="46" spans="1:17" s="92" customFormat="1" x14ac:dyDescent="0.2">
      <c r="A46" s="91"/>
      <c r="B46" s="91"/>
      <c r="C46" s="91"/>
      <c r="D46" s="91"/>
      <c r="E46" s="91"/>
      <c r="F46" s="91"/>
      <c r="G46" s="91"/>
      <c r="H46" s="91"/>
      <c r="I46" s="91"/>
      <c r="J46" s="91"/>
      <c r="K46" s="91"/>
      <c r="L46" s="91"/>
      <c r="M46" s="91"/>
      <c r="N46" s="91"/>
      <c r="O46" s="91"/>
      <c r="P46" s="91"/>
      <c r="Q46" s="91"/>
    </row>
    <row r="47" spans="1:17" s="92" customFormat="1" x14ac:dyDescent="0.2">
      <c r="A47" s="91"/>
      <c r="B47" s="91"/>
      <c r="C47" s="91"/>
      <c r="D47" s="91"/>
      <c r="E47" s="91"/>
      <c r="F47" s="91"/>
      <c r="G47" s="91"/>
      <c r="H47" s="91"/>
      <c r="I47" s="91"/>
      <c r="J47" s="91"/>
      <c r="K47" s="91"/>
      <c r="L47" s="91"/>
      <c r="M47" s="91"/>
      <c r="N47" s="91"/>
      <c r="O47" s="91"/>
      <c r="P47" s="91"/>
      <c r="Q47" s="91"/>
    </row>
    <row r="48" spans="1:17" s="92" customFormat="1" x14ac:dyDescent="0.2">
      <c r="A48" s="91"/>
      <c r="B48" s="91"/>
      <c r="C48" s="91"/>
      <c r="D48" s="91"/>
      <c r="E48" s="91"/>
      <c r="F48" s="91"/>
      <c r="G48" s="91"/>
      <c r="H48" s="91"/>
      <c r="I48" s="91"/>
      <c r="J48" s="91"/>
      <c r="K48" s="91"/>
      <c r="L48" s="91"/>
      <c r="M48" s="91"/>
      <c r="N48" s="91"/>
      <c r="O48" s="91"/>
      <c r="P48" s="91"/>
      <c r="Q48" s="91"/>
    </row>
    <row r="49" spans="1:17" s="92" customFormat="1" x14ac:dyDescent="0.2">
      <c r="A49" s="91"/>
      <c r="B49" s="91"/>
      <c r="C49" s="91"/>
      <c r="D49" s="91"/>
      <c r="E49" s="91"/>
      <c r="F49" s="91"/>
      <c r="G49" s="91"/>
      <c r="H49" s="91"/>
      <c r="I49" s="91"/>
      <c r="J49" s="91"/>
      <c r="K49" s="91"/>
      <c r="L49" s="91"/>
      <c r="M49" s="91"/>
      <c r="N49" s="91"/>
      <c r="O49" s="91"/>
      <c r="P49" s="91"/>
      <c r="Q49" s="91"/>
    </row>
    <row r="50" spans="1:17" s="92" customFormat="1" x14ac:dyDescent="0.2">
      <c r="A50" s="91"/>
      <c r="B50" s="91"/>
      <c r="C50" s="91"/>
      <c r="D50" s="91"/>
      <c r="E50" s="91"/>
      <c r="F50" s="91"/>
      <c r="G50" s="91"/>
      <c r="H50" s="91"/>
      <c r="I50" s="91"/>
      <c r="J50" s="91"/>
      <c r="K50" s="91"/>
      <c r="L50" s="91"/>
      <c r="M50" s="91"/>
      <c r="N50" s="91"/>
      <c r="O50" s="91"/>
      <c r="P50" s="91"/>
      <c r="Q50" s="91"/>
    </row>
    <row r="51" spans="1:17" s="92" customFormat="1" x14ac:dyDescent="0.2">
      <c r="A51" s="91"/>
      <c r="B51" s="91"/>
      <c r="C51" s="91"/>
      <c r="D51" s="91"/>
      <c r="E51" s="91"/>
      <c r="F51" s="91"/>
      <c r="G51" s="91"/>
      <c r="H51" s="91"/>
      <c r="I51" s="91"/>
      <c r="J51" s="91"/>
      <c r="K51" s="91"/>
      <c r="L51" s="91"/>
      <c r="M51" s="91"/>
      <c r="N51" s="91"/>
      <c r="O51" s="91"/>
      <c r="P51" s="91"/>
      <c r="Q51" s="91"/>
    </row>
    <row r="52" spans="1:17" s="92" customFormat="1" x14ac:dyDescent="0.2"/>
    <row r="53" spans="1:17" s="92" customFormat="1" x14ac:dyDescent="0.2"/>
    <row r="54" spans="1:17" s="92" customFormat="1" x14ac:dyDescent="0.2"/>
    <row r="55" spans="1:17" s="92" customFormat="1" x14ac:dyDescent="0.2"/>
    <row r="56" spans="1:17" s="92" customFormat="1" x14ac:dyDescent="0.2"/>
    <row r="57" spans="1:17" s="92" customFormat="1" x14ac:dyDescent="0.2"/>
    <row r="58" spans="1:17" s="92" customFormat="1" x14ac:dyDescent="0.2"/>
    <row r="59" spans="1:17" s="92" customFormat="1" x14ac:dyDescent="0.2"/>
    <row r="60" spans="1:17" s="92" customFormat="1" x14ac:dyDescent="0.2"/>
    <row r="61" spans="1:17" s="92" customFormat="1" x14ac:dyDescent="0.2"/>
    <row r="62" spans="1:17" s="92" customFormat="1" x14ac:dyDescent="0.2"/>
    <row r="63" spans="1:17" s="92" customFormat="1" x14ac:dyDescent="0.2"/>
    <row r="64" spans="1:17"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sheetData>
  <sheetProtection selectLockedCells="1"/>
  <mergeCells count="9">
    <mergeCell ref="A1:Q1"/>
    <mergeCell ref="A2:Q2"/>
    <mergeCell ref="D4:F4"/>
    <mergeCell ref="R2:T2"/>
    <mergeCell ref="A9:M9"/>
    <mergeCell ref="E16:F16"/>
    <mergeCell ref="I16:L16"/>
    <mergeCell ref="A37:M37"/>
    <mergeCell ref="A12:M12"/>
  </mergeCells>
  <hyperlinks>
    <hyperlink ref="R2" location="'Agency Budget Summary'!A1" display="Click here to return to Agency Budget Summary Page" xr:uid="{00000000-0004-0000-0600-000000000000}"/>
    <hyperlink ref="R2:T2" location="'DCF-ODV Budget Summary'!A1" display="Click here to return to DCF-ODV Budget Summary Page" xr:uid="{00000000-0004-0000-0600-000001000000}"/>
  </hyperlinks>
  <pageMargins left="0.2" right="0.2" top="0.5" bottom="0.5" header="0.3" footer="0.3"/>
  <pageSetup scale="62" orientation="landscape" horizontalDpi="4294967295" verticalDpi="4294967295" r:id="rId1"/>
  <colBreaks count="1" manualBreakCount="1">
    <brk id="1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pageSetUpPr fitToPage="1"/>
  </sheetPr>
  <dimension ref="A1:AC93"/>
  <sheetViews>
    <sheetView zoomScale="80" zoomScaleNormal="80" workbookViewId="0">
      <pane xSplit="5" ySplit="9" topLeftCell="M29" activePane="bottomRight" state="frozen"/>
      <selection activeCell="B59" sqref="B58:B59"/>
      <selection pane="topRight" activeCell="B59" sqref="B58:B59"/>
      <selection pane="bottomLeft" activeCell="B59" sqref="B58:B59"/>
      <selection pane="bottomRight" activeCell="X44" sqref="X44"/>
    </sheetView>
  </sheetViews>
  <sheetFormatPr defaultColWidth="9.140625" defaultRowHeight="15" x14ac:dyDescent="0.25"/>
  <cols>
    <col min="1" max="1" width="3.28515625" style="8" bestFit="1" customWidth="1"/>
    <col min="2" max="2" width="29.42578125" style="8" customWidth="1"/>
    <col min="3" max="4" width="18.85546875" style="8" customWidth="1"/>
    <col min="5" max="5" width="15" style="8" customWidth="1"/>
    <col min="6" max="6" width="7.42578125" style="8" customWidth="1"/>
    <col min="7" max="7" width="14.85546875" style="8" customWidth="1"/>
    <col min="8" max="8" width="7.42578125" style="8" customWidth="1"/>
    <col min="9" max="9" width="13.42578125" style="8" customWidth="1"/>
    <col min="10" max="10" width="7.42578125" style="8" customWidth="1"/>
    <col min="11" max="11" width="13.42578125" style="8" customWidth="1"/>
    <col min="12" max="12" width="7.42578125" style="8" customWidth="1"/>
    <col min="13" max="13" width="13.42578125" style="8" customWidth="1"/>
    <col min="14" max="14" width="7.42578125" style="8" customWidth="1"/>
    <col min="15" max="15" width="13.42578125" style="8" customWidth="1"/>
    <col min="16" max="16" width="7.42578125" style="8" customWidth="1"/>
    <col min="17" max="17" width="13.42578125" style="8" customWidth="1"/>
    <col min="18" max="18" width="7.42578125" style="72" customWidth="1"/>
    <col min="19" max="19" width="13.42578125" style="72" customWidth="1"/>
    <col min="20" max="20" width="13.85546875" style="8" customWidth="1"/>
    <col min="21" max="21" width="15" style="8" customWidth="1"/>
    <col min="22" max="22" width="9" style="57" customWidth="1"/>
    <col min="23" max="23" width="10.140625" style="62" customWidth="1"/>
    <col min="24" max="24" width="51.85546875" style="8" customWidth="1"/>
    <col min="25" max="25" width="12.28515625" style="8" bestFit="1" customWidth="1"/>
    <col min="26" max="26" width="12.140625" style="8" bestFit="1" customWidth="1"/>
    <col min="27" max="27" width="12" style="8" bestFit="1" customWidth="1"/>
    <col min="28" max="16384" width="9.140625" style="8"/>
  </cols>
  <sheetData>
    <row r="1" spans="1:28" customFormat="1" ht="18" customHeight="1" x14ac:dyDescent="0.35">
      <c r="A1" s="681" t="s">
        <v>0</v>
      </c>
      <c r="B1" s="681"/>
      <c r="C1" s="681"/>
      <c r="D1" s="681"/>
      <c r="E1" s="681"/>
      <c r="F1" s="681"/>
      <c r="G1" s="681"/>
      <c r="H1" s="681"/>
      <c r="I1" s="681"/>
      <c r="J1" s="681"/>
      <c r="K1" s="681"/>
      <c r="L1" s="681"/>
      <c r="M1" s="681"/>
      <c r="N1" s="681"/>
      <c r="O1" s="681"/>
      <c r="P1" s="681"/>
      <c r="Q1" s="681"/>
      <c r="R1" s="681"/>
      <c r="S1" s="681"/>
      <c r="V1" s="53"/>
      <c r="W1" s="58"/>
    </row>
    <row r="2" spans="1:28" customFormat="1" ht="18" customHeight="1" x14ac:dyDescent="0.3">
      <c r="A2" s="646" t="s">
        <v>375</v>
      </c>
      <c r="B2" s="646"/>
      <c r="C2" s="646"/>
      <c r="D2" s="646"/>
      <c r="E2" s="646"/>
      <c r="F2" s="646"/>
      <c r="G2" s="646"/>
      <c r="H2" s="646"/>
      <c r="I2" s="646"/>
      <c r="J2" s="646"/>
      <c r="K2" s="646"/>
      <c r="L2" s="646"/>
      <c r="M2" s="646"/>
      <c r="N2" s="646"/>
      <c r="O2" s="646"/>
      <c r="P2" s="646"/>
      <c r="Q2" s="646"/>
      <c r="R2" s="646"/>
      <c r="S2" s="646"/>
      <c r="V2" s="53"/>
      <c r="W2" s="58"/>
    </row>
    <row r="3" spans="1:28" customFormat="1" x14ac:dyDescent="0.25">
      <c r="R3" s="123"/>
      <c r="S3" s="123"/>
      <c r="V3" s="53"/>
      <c r="W3" s="58"/>
    </row>
    <row r="4" spans="1:28" s="9" customFormat="1" ht="20.100000000000001" customHeight="1" thickBot="1" x14ac:dyDescent="0.3">
      <c r="A4" s="73"/>
      <c r="B4" s="73"/>
      <c r="C4" s="74" t="s">
        <v>3</v>
      </c>
      <c r="D4" s="267">
        <f>'Cost Allocation Instructions'!D4</f>
        <v>0</v>
      </c>
      <c r="E4" s="168"/>
      <c r="F4" s="259"/>
      <c r="G4" s="259"/>
      <c r="H4" s="73"/>
      <c r="I4" s="74" t="s">
        <v>4</v>
      </c>
      <c r="J4" s="638">
        <f>'Cost Allocation Instructions'!J4</f>
        <v>0</v>
      </c>
      <c r="K4" s="638"/>
      <c r="L4" s="73"/>
      <c r="M4" s="73"/>
      <c r="N4" s="73"/>
      <c r="O4" s="73"/>
      <c r="P4" s="73"/>
      <c r="Q4" s="73"/>
      <c r="R4" s="73"/>
      <c r="S4" s="73"/>
      <c r="T4" s="628" t="s">
        <v>108</v>
      </c>
      <c r="U4" s="628"/>
      <c r="V4" s="628"/>
      <c r="W4" s="59"/>
    </row>
    <row r="5" spans="1:28" s="36" customFormat="1" ht="12.75" x14ac:dyDescent="0.2">
      <c r="R5" s="145"/>
      <c r="S5" s="145"/>
      <c r="V5" s="55"/>
      <c r="W5" s="60"/>
    </row>
    <row r="6" spans="1:28" s="35" customFormat="1" ht="50.1" customHeight="1" x14ac:dyDescent="0.2">
      <c r="A6" s="31"/>
      <c r="B6" s="688" t="s">
        <v>276</v>
      </c>
      <c r="C6" s="689"/>
      <c r="D6" s="689"/>
      <c r="E6" s="689"/>
      <c r="F6" s="689"/>
      <c r="G6" s="689"/>
      <c r="H6" s="689"/>
      <c r="I6" s="689"/>
      <c r="J6" s="689"/>
      <c r="K6" s="689"/>
      <c r="L6" s="689"/>
      <c r="M6" s="689"/>
      <c r="N6" s="689"/>
      <c r="O6" s="689"/>
      <c r="P6" s="689"/>
      <c r="Q6" s="689"/>
      <c r="R6" s="689"/>
      <c r="S6" s="690"/>
      <c r="T6" s="33"/>
      <c r="U6" s="33"/>
      <c r="V6" s="56"/>
      <c r="W6" s="61"/>
      <c r="X6" s="33"/>
      <c r="Y6" s="33"/>
      <c r="Z6" s="33"/>
      <c r="AA6" s="33"/>
      <c r="AB6" s="34"/>
    </row>
    <row r="7" spans="1:28" s="141" customFormat="1" ht="18" customHeight="1" thickBot="1" x14ac:dyDescent="0.25">
      <c r="A7" s="138"/>
      <c r="B7" s="135"/>
      <c r="C7" s="135"/>
      <c r="D7" s="135"/>
      <c r="E7" s="135"/>
      <c r="F7" s="135"/>
      <c r="G7" s="135"/>
      <c r="H7" s="135"/>
      <c r="I7" s="135"/>
      <c r="J7" s="135"/>
      <c r="K7" s="135"/>
      <c r="L7" s="135"/>
      <c r="M7" s="135"/>
      <c r="N7" s="135"/>
      <c r="O7" s="135"/>
      <c r="P7" s="135"/>
      <c r="Q7" s="135"/>
      <c r="R7" s="146"/>
      <c r="S7" s="146"/>
      <c r="T7" s="136"/>
      <c r="U7" s="136"/>
      <c r="V7" s="137"/>
      <c r="W7" s="139"/>
      <c r="X7" s="136"/>
      <c r="Y7" s="136"/>
      <c r="Z7" s="136"/>
      <c r="AA7" s="136"/>
      <c r="AB7" s="140"/>
    </row>
    <row r="8" spans="1:28" s="35" customFormat="1" ht="51" customHeight="1" x14ac:dyDescent="0.2">
      <c r="A8" s="36"/>
      <c r="B8" s="67" t="s">
        <v>208</v>
      </c>
      <c r="C8" s="67" t="s">
        <v>158</v>
      </c>
      <c r="D8" s="67" t="s">
        <v>188</v>
      </c>
      <c r="E8" s="67" t="s">
        <v>24</v>
      </c>
      <c r="F8" s="693" t="s">
        <v>192</v>
      </c>
      <c r="G8" s="694"/>
      <c r="H8" s="686" t="s">
        <v>191</v>
      </c>
      <c r="I8" s="687"/>
      <c r="J8" s="682" t="s">
        <v>556</v>
      </c>
      <c r="K8" s="683"/>
      <c r="L8" s="684" t="s">
        <v>190</v>
      </c>
      <c r="M8" s="685"/>
      <c r="N8" s="677" t="s">
        <v>252</v>
      </c>
      <c r="O8" s="678"/>
      <c r="P8" s="691" t="s">
        <v>328</v>
      </c>
      <c r="Q8" s="692"/>
      <c r="R8" s="695" t="s">
        <v>34</v>
      </c>
      <c r="S8" s="696"/>
      <c r="T8" s="34"/>
    </row>
    <row r="9" spans="1:28" s="27" customFormat="1" ht="25.5" x14ac:dyDescent="0.2">
      <c r="A9" s="25"/>
      <c r="B9" s="66" t="s">
        <v>46</v>
      </c>
      <c r="C9" s="66"/>
      <c r="D9" s="66" t="s">
        <v>189</v>
      </c>
      <c r="E9" s="66" t="s">
        <v>25</v>
      </c>
      <c r="F9" s="248" t="s">
        <v>26</v>
      </c>
      <c r="G9" s="249" t="s">
        <v>27</v>
      </c>
      <c r="H9" s="50" t="s">
        <v>26</v>
      </c>
      <c r="I9" s="50" t="s">
        <v>27</v>
      </c>
      <c r="J9" s="51" t="s">
        <v>26</v>
      </c>
      <c r="K9" s="51" t="s">
        <v>27</v>
      </c>
      <c r="L9" s="52" t="s">
        <v>26</v>
      </c>
      <c r="M9" s="52" t="s">
        <v>27</v>
      </c>
      <c r="N9" s="288" t="s">
        <v>26</v>
      </c>
      <c r="O9" s="288" t="s">
        <v>27</v>
      </c>
      <c r="P9" s="251" t="s">
        <v>26</v>
      </c>
      <c r="Q9" s="251" t="s">
        <v>27</v>
      </c>
      <c r="R9" s="95" t="s">
        <v>26</v>
      </c>
      <c r="S9" s="96" t="s">
        <v>27</v>
      </c>
      <c r="T9" s="26"/>
    </row>
    <row r="10" spans="1:28" s="35" customFormat="1" ht="12.75" x14ac:dyDescent="0.2">
      <c r="A10" s="674" t="s">
        <v>28</v>
      </c>
      <c r="B10" s="577" t="s">
        <v>30</v>
      </c>
      <c r="C10" s="578">
        <v>150000</v>
      </c>
      <c r="D10" s="579">
        <v>75000</v>
      </c>
      <c r="E10" s="578">
        <v>75000</v>
      </c>
      <c r="F10" s="580">
        <v>0.05</v>
      </c>
      <c r="G10" s="40">
        <f t="shared" ref="G10:G12" si="0">ROUND(E10*F10,2)</f>
        <v>3750</v>
      </c>
      <c r="H10" s="580">
        <v>0.05</v>
      </c>
      <c r="I10" s="39">
        <f t="shared" ref="I10:I12" si="1">ROUND(E10*H10,2)</f>
        <v>3750</v>
      </c>
      <c r="J10" s="580">
        <v>0.05</v>
      </c>
      <c r="K10" s="39">
        <f t="shared" ref="K10:K12" si="2">ROUND(E10*J10,2)</f>
        <v>3750</v>
      </c>
      <c r="L10" s="580">
        <v>0</v>
      </c>
      <c r="M10" s="39">
        <f t="shared" ref="M10:M36" si="3">ROUND(E10*L10,2)</f>
        <v>0</v>
      </c>
      <c r="N10" s="581">
        <v>0.05</v>
      </c>
      <c r="O10" s="39">
        <f>E10*N10</f>
        <v>3750</v>
      </c>
      <c r="P10" s="581">
        <v>0.05</v>
      </c>
      <c r="Q10" s="39">
        <f t="shared" ref="Q10:Q36" si="4">ROUND(E10*P10,2)</f>
        <v>3750</v>
      </c>
      <c r="R10" s="147">
        <f>F10+L10+H10+J10+P10</f>
        <v>0.2</v>
      </c>
      <c r="S10" s="148">
        <f>K10+I10+M10+G10+Q10+O10</f>
        <v>18750</v>
      </c>
      <c r="T10" s="34"/>
    </row>
    <row r="11" spans="1:28" s="35" customFormat="1" ht="12" customHeight="1" x14ac:dyDescent="0.2">
      <c r="A11" s="675"/>
      <c r="B11" s="577" t="s">
        <v>29</v>
      </c>
      <c r="C11" s="578">
        <v>55000</v>
      </c>
      <c r="D11" s="579"/>
      <c r="E11" s="578">
        <v>55000</v>
      </c>
      <c r="F11" s="580">
        <v>0.5</v>
      </c>
      <c r="G11" s="40">
        <f t="shared" si="0"/>
        <v>27500</v>
      </c>
      <c r="H11" s="580">
        <v>0</v>
      </c>
      <c r="I11" s="39">
        <f t="shared" si="1"/>
        <v>0</v>
      </c>
      <c r="J11" s="580">
        <v>0.3</v>
      </c>
      <c r="K11" s="39">
        <f t="shared" si="2"/>
        <v>16500</v>
      </c>
      <c r="L11" s="580">
        <v>0</v>
      </c>
      <c r="M11" s="39">
        <f t="shared" si="3"/>
        <v>0</v>
      </c>
      <c r="N11" s="581">
        <v>0</v>
      </c>
      <c r="O11" s="39">
        <f>E11*N11</f>
        <v>0</v>
      </c>
      <c r="P11" s="581">
        <v>0</v>
      </c>
      <c r="Q11" s="39">
        <f t="shared" si="4"/>
        <v>0</v>
      </c>
      <c r="R11" s="147">
        <f>F11+L11+H11+J11+P11</f>
        <v>0.8</v>
      </c>
      <c r="S11" s="148">
        <f>K11+I11+M11+G11+Q11+O11</f>
        <v>44000</v>
      </c>
      <c r="T11" s="34"/>
    </row>
    <row r="12" spans="1:28" s="35" customFormat="1" ht="12" customHeight="1" x14ac:dyDescent="0.2">
      <c r="A12" s="675"/>
      <c r="B12" s="29"/>
      <c r="C12" s="144"/>
      <c r="D12" s="227"/>
      <c r="E12" s="343">
        <f t="shared" ref="E12:E13" si="5">C12-D12</f>
        <v>0</v>
      </c>
      <c r="F12" s="48">
        <v>0</v>
      </c>
      <c r="G12" s="250">
        <f t="shared" si="0"/>
        <v>0</v>
      </c>
      <c r="H12" s="48">
        <v>0</v>
      </c>
      <c r="I12" s="64">
        <f t="shared" si="1"/>
        <v>0</v>
      </c>
      <c r="J12" s="48">
        <v>0</v>
      </c>
      <c r="K12" s="467">
        <f t="shared" si="2"/>
        <v>0</v>
      </c>
      <c r="L12" s="48">
        <v>0</v>
      </c>
      <c r="M12" s="75">
        <f t="shared" si="3"/>
        <v>0</v>
      </c>
      <c r="N12" s="93">
        <v>0</v>
      </c>
      <c r="O12" s="289">
        <f>ROUND(E12*N12,2)</f>
        <v>0</v>
      </c>
      <c r="P12" s="93">
        <v>0</v>
      </c>
      <c r="Q12" s="252">
        <f t="shared" si="4"/>
        <v>0</v>
      </c>
      <c r="R12" s="142">
        <f>F12+L12+H12+J12+P12+N12</f>
        <v>0</v>
      </c>
      <c r="S12" s="143">
        <f>K12+I12+M12+G12+Q12+O12</f>
        <v>0</v>
      </c>
      <c r="T12" s="34"/>
    </row>
    <row r="13" spans="1:28" s="35" customFormat="1" ht="12" customHeight="1" x14ac:dyDescent="0.2">
      <c r="A13" s="675"/>
      <c r="B13" s="29"/>
      <c r="C13" s="29"/>
      <c r="D13" s="228"/>
      <c r="E13" s="343">
        <f t="shared" si="5"/>
        <v>0</v>
      </c>
      <c r="F13" s="48">
        <v>0</v>
      </c>
      <c r="G13" s="250">
        <f>ROUND(E13*F13,2)</f>
        <v>0</v>
      </c>
      <c r="H13" s="48">
        <v>0</v>
      </c>
      <c r="I13" s="64">
        <f>ROUND(E13*H13,2)</f>
        <v>0</v>
      </c>
      <c r="J13" s="48">
        <v>0</v>
      </c>
      <c r="K13" s="467">
        <f>ROUND(E13*J13,2)</f>
        <v>0</v>
      </c>
      <c r="L13" s="48">
        <v>0</v>
      </c>
      <c r="M13" s="75">
        <f t="shared" si="3"/>
        <v>0</v>
      </c>
      <c r="N13" s="93">
        <v>0</v>
      </c>
      <c r="O13" s="289">
        <f t="shared" ref="O13:O36" si="6">ROUND(E13*N13,2)</f>
        <v>0</v>
      </c>
      <c r="P13" s="93">
        <v>0</v>
      </c>
      <c r="Q13" s="252">
        <f t="shared" si="4"/>
        <v>0</v>
      </c>
      <c r="R13" s="142">
        <f t="shared" ref="R13:R36" si="7">F13+L13+H13+J13+P13+N13</f>
        <v>0</v>
      </c>
      <c r="S13" s="143">
        <f t="shared" ref="S13:S36" si="8">K13+I13+M13+G13+Q13+O13</f>
        <v>0</v>
      </c>
      <c r="T13" s="34"/>
    </row>
    <row r="14" spans="1:28" s="35" customFormat="1" ht="12" customHeight="1" x14ac:dyDescent="0.2">
      <c r="A14" s="675"/>
      <c r="B14" s="29"/>
      <c r="C14" s="165"/>
      <c r="D14" s="229"/>
      <c r="E14" s="345">
        <f>C14-D14</f>
        <v>0</v>
      </c>
      <c r="F14" s="48">
        <v>0</v>
      </c>
      <c r="G14" s="250">
        <f>ROUND(E14*F14,2)</f>
        <v>0</v>
      </c>
      <c r="H14" s="48">
        <v>0</v>
      </c>
      <c r="I14" s="64">
        <f>ROUND(E14*H14,2)</f>
        <v>0</v>
      </c>
      <c r="J14" s="48">
        <v>0</v>
      </c>
      <c r="K14" s="467">
        <f>ROUND(E14*J14,2)</f>
        <v>0</v>
      </c>
      <c r="L14" s="48">
        <v>0</v>
      </c>
      <c r="M14" s="75">
        <f t="shared" si="3"/>
        <v>0</v>
      </c>
      <c r="N14" s="93">
        <v>0</v>
      </c>
      <c r="O14" s="289">
        <f t="shared" si="6"/>
        <v>0</v>
      </c>
      <c r="P14" s="93">
        <v>0</v>
      </c>
      <c r="Q14" s="252">
        <f t="shared" si="4"/>
        <v>0</v>
      </c>
      <c r="R14" s="142">
        <f t="shared" si="7"/>
        <v>0</v>
      </c>
      <c r="S14" s="143">
        <f t="shared" si="8"/>
        <v>0</v>
      </c>
      <c r="T14" s="34"/>
    </row>
    <row r="15" spans="1:28" s="35" customFormat="1" ht="12" customHeight="1" x14ac:dyDescent="0.2">
      <c r="A15" s="675"/>
      <c r="B15" s="29"/>
      <c r="C15" s="165"/>
      <c r="D15" s="229"/>
      <c r="E15" s="345">
        <f t="shared" ref="E15:E35" si="9">C15-D15</f>
        <v>0</v>
      </c>
      <c r="F15" s="48">
        <v>0</v>
      </c>
      <c r="G15" s="250">
        <f t="shared" ref="G15:G36" si="10">ROUND(E15*F15,2)</f>
        <v>0</v>
      </c>
      <c r="H15" s="48">
        <v>0</v>
      </c>
      <c r="I15" s="64">
        <f t="shared" ref="I15:I36" si="11">ROUND(E15*H15,2)</f>
        <v>0</v>
      </c>
      <c r="J15" s="48">
        <v>0</v>
      </c>
      <c r="K15" s="467">
        <f t="shared" ref="K15:K36" si="12">ROUND(E15*J15,2)</f>
        <v>0</v>
      </c>
      <c r="L15" s="48">
        <v>0</v>
      </c>
      <c r="M15" s="75">
        <f t="shared" si="3"/>
        <v>0</v>
      </c>
      <c r="N15" s="93">
        <v>0</v>
      </c>
      <c r="O15" s="289">
        <f t="shared" si="6"/>
        <v>0</v>
      </c>
      <c r="P15" s="93">
        <v>0</v>
      </c>
      <c r="Q15" s="252">
        <f t="shared" si="4"/>
        <v>0</v>
      </c>
      <c r="R15" s="142">
        <f t="shared" si="7"/>
        <v>0</v>
      </c>
      <c r="S15" s="143">
        <f t="shared" si="8"/>
        <v>0</v>
      </c>
      <c r="T15" s="34"/>
    </row>
    <row r="16" spans="1:28" s="35" customFormat="1" ht="12" customHeight="1" x14ac:dyDescent="0.2">
      <c r="A16" s="675"/>
      <c r="B16" s="29"/>
      <c r="C16" s="165"/>
      <c r="D16" s="229"/>
      <c r="E16" s="345">
        <f t="shared" si="9"/>
        <v>0</v>
      </c>
      <c r="F16" s="48">
        <v>0</v>
      </c>
      <c r="G16" s="250">
        <f t="shared" si="10"/>
        <v>0</v>
      </c>
      <c r="H16" s="48">
        <v>0</v>
      </c>
      <c r="I16" s="64">
        <f t="shared" si="11"/>
        <v>0</v>
      </c>
      <c r="J16" s="48">
        <v>0</v>
      </c>
      <c r="K16" s="467">
        <f t="shared" si="12"/>
        <v>0</v>
      </c>
      <c r="L16" s="48">
        <v>0</v>
      </c>
      <c r="M16" s="75">
        <f t="shared" si="3"/>
        <v>0</v>
      </c>
      <c r="N16" s="93">
        <v>0</v>
      </c>
      <c r="O16" s="289">
        <f t="shared" si="6"/>
        <v>0</v>
      </c>
      <c r="P16" s="93">
        <v>0</v>
      </c>
      <c r="Q16" s="252">
        <f t="shared" si="4"/>
        <v>0</v>
      </c>
      <c r="R16" s="142">
        <f t="shared" si="7"/>
        <v>0</v>
      </c>
      <c r="S16" s="143">
        <f t="shared" si="8"/>
        <v>0</v>
      </c>
      <c r="T16" s="34"/>
    </row>
    <row r="17" spans="1:25" s="35" customFormat="1" ht="12" customHeight="1" x14ac:dyDescent="0.2">
      <c r="A17" s="675"/>
      <c r="B17" s="29"/>
      <c r="C17" s="165"/>
      <c r="D17" s="229"/>
      <c r="E17" s="345">
        <f t="shared" si="9"/>
        <v>0</v>
      </c>
      <c r="F17" s="48">
        <v>0</v>
      </c>
      <c r="G17" s="250">
        <f t="shared" si="10"/>
        <v>0</v>
      </c>
      <c r="H17" s="48">
        <v>0</v>
      </c>
      <c r="I17" s="64">
        <f t="shared" si="11"/>
        <v>0</v>
      </c>
      <c r="J17" s="48">
        <v>0</v>
      </c>
      <c r="K17" s="467">
        <f t="shared" si="12"/>
        <v>0</v>
      </c>
      <c r="L17" s="48">
        <v>0</v>
      </c>
      <c r="M17" s="75">
        <f t="shared" si="3"/>
        <v>0</v>
      </c>
      <c r="N17" s="93">
        <v>0</v>
      </c>
      <c r="O17" s="289">
        <f t="shared" si="6"/>
        <v>0</v>
      </c>
      <c r="P17" s="93">
        <v>0</v>
      </c>
      <c r="Q17" s="252">
        <f t="shared" si="4"/>
        <v>0</v>
      </c>
      <c r="R17" s="142">
        <f t="shared" si="7"/>
        <v>0</v>
      </c>
      <c r="S17" s="143">
        <f t="shared" si="8"/>
        <v>0</v>
      </c>
      <c r="T17" s="34"/>
    </row>
    <row r="18" spans="1:25" s="35" customFormat="1" ht="12" customHeight="1" x14ac:dyDescent="0.2">
      <c r="A18" s="675"/>
      <c r="B18" s="29"/>
      <c r="C18" s="165"/>
      <c r="D18" s="229"/>
      <c r="E18" s="345">
        <f t="shared" si="9"/>
        <v>0</v>
      </c>
      <c r="F18" s="48">
        <v>0</v>
      </c>
      <c r="G18" s="250">
        <f t="shared" si="10"/>
        <v>0</v>
      </c>
      <c r="H18" s="48">
        <v>0</v>
      </c>
      <c r="I18" s="64">
        <f t="shared" si="11"/>
        <v>0</v>
      </c>
      <c r="J18" s="48">
        <v>0</v>
      </c>
      <c r="K18" s="467">
        <f t="shared" si="12"/>
        <v>0</v>
      </c>
      <c r="L18" s="48">
        <v>0</v>
      </c>
      <c r="M18" s="75">
        <f t="shared" si="3"/>
        <v>0</v>
      </c>
      <c r="N18" s="93">
        <v>0</v>
      </c>
      <c r="O18" s="289">
        <f t="shared" si="6"/>
        <v>0</v>
      </c>
      <c r="P18" s="93">
        <v>0</v>
      </c>
      <c r="Q18" s="252">
        <f t="shared" si="4"/>
        <v>0</v>
      </c>
      <c r="R18" s="142">
        <f t="shared" si="7"/>
        <v>0</v>
      </c>
      <c r="S18" s="143">
        <f t="shared" si="8"/>
        <v>0</v>
      </c>
      <c r="T18" s="34"/>
    </row>
    <row r="19" spans="1:25" s="35" customFormat="1" ht="12" customHeight="1" x14ac:dyDescent="0.2">
      <c r="A19" s="675"/>
      <c r="B19" s="29"/>
      <c r="C19" s="165"/>
      <c r="D19" s="229"/>
      <c r="E19" s="345">
        <f t="shared" si="9"/>
        <v>0</v>
      </c>
      <c r="F19" s="48">
        <v>0</v>
      </c>
      <c r="G19" s="250">
        <f t="shared" si="10"/>
        <v>0</v>
      </c>
      <c r="H19" s="48">
        <v>0</v>
      </c>
      <c r="I19" s="64">
        <f t="shared" si="11"/>
        <v>0</v>
      </c>
      <c r="J19" s="48">
        <v>0</v>
      </c>
      <c r="K19" s="467">
        <f t="shared" si="12"/>
        <v>0</v>
      </c>
      <c r="L19" s="48">
        <v>0</v>
      </c>
      <c r="M19" s="75">
        <f t="shared" si="3"/>
        <v>0</v>
      </c>
      <c r="N19" s="93">
        <v>0</v>
      </c>
      <c r="O19" s="289">
        <f t="shared" si="6"/>
        <v>0</v>
      </c>
      <c r="P19" s="93">
        <v>0</v>
      </c>
      <c r="Q19" s="252">
        <f t="shared" si="4"/>
        <v>0</v>
      </c>
      <c r="R19" s="142">
        <f t="shared" si="7"/>
        <v>0</v>
      </c>
      <c r="S19" s="143">
        <f t="shared" si="8"/>
        <v>0</v>
      </c>
      <c r="T19" s="34"/>
    </row>
    <row r="20" spans="1:25" s="35" customFormat="1" ht="12" customHeight="1" x14ac:dyDescent="0.2">
      <c r="A20" s="675"/>
      <c r="B20" s="29"/>
      <c r="C20" s="165"/>
      <c r="D20" s="229"/>
      <c r="E20" s="345">
        <f t="shared" si="9"/>
        <v>0</v>
      </c>
      <c r="F20" s="48">
        <v>0</v>
      </c>
      <c r="G20" s="250">
        <f t="shared" si="10"/>
        <v>0</v>
      </c>
      <c r="H20" s="48">
        <v>0</v>
      </c>
      <c r="I20" s="64">
        <f t="shared" si="11"/>
        <v>0</v>
      </c>
      <c r="J20" s="48">
        <v>0</v>
      </c>
      <c r="K20" s="467">
        <f t="shared" si="12"/>
        <v>0</v>
      </c>
      <c r="L20" s="48">
        <v>0</v>
      </c>
      <c r="M20" s="75">
        <f t="shared" si="3"/>
        <v>0</v>
      </c>
      <c r="N20" s="93">
        <v>0</v>
      </c>
      <c r="O20" s="289">
        <f t="shared" si="6"/>
        <v>0</v>
      </c>
      <c r="P20" s="93">
        <v>0</v>
      </c>
      <c r="Q20" s="252">
        <f t="shared" si="4"/>
        <v>0</v>
      </c>
      <c r="R20" s="142">
        <f t="shared" si="7"/>
        <v>0</v>
      </c>
      <c r="S20" s="143">
        <f t="shared" si="8"/>
        <v>0</v>
      </c>
      <c r="T20" s="34"/>
    </row>
    <row r="21" spans="1:25" s="35" customFormat="1" ht="12" customHeight="1" x14ac:dyDescent="0.2">
      <c r="A21" s="675"/>
      <c r="B21" s="29"/>
      <c r="C21" s="165"/>
      <c r="D21" s="229"/>
      <c r="E21" s="345">
        <f t="shared" si="9"/>
        <v>0</v>
      </c>
      <c r="F21" s="48">
        <v>0</v>
      </c>
      <c r="G21" s="250">
        <f t="shared" si="10"/>
        <v>0</v>
      </c>
      <c r="H21" s="48">
        <v>0</v>
      </c>
      <c r="I21" s="64">
        <f t="shared" si="11"/>
        <v>0</v>
      </c>
      <c r="J21" s="48">
        <v>0</v>
      </c>
      <c r="K21" s="467">
        <f t="shared" si="12"/>
        <v>0</v>
      </c>
      <c r="L21" s="48">
        <v>0</v>
      </c>
      <c r="M21" s="75">
        <f t="shared" si="3"/>
        <v>0</v>
      </c>
      <c r="N21" s="93">
        <v>0</v>
      </c>
      <c r="O21" s="289">
        <f t="shared" si="6"/>
        <v>0</v>
      </c>
      <c r="P21" s="93">
        <v>0</v>
      </c>
      <c r="Q21" s="252">
        <f t="shared" si="4"/>
        <v>0</v>
      </c>
      <c r="R21" s="142">
        <f t="shared" si="7"/>
        <v>0</v>
      </c>
      <c r="S21" s="143">
        <f t="shared" si="8"/>
        <v>0</v>
      </c>
      <c r="T21" s="34"/>
    </row>
    <row r="22" spans="1:25" s="35" customFormat="1" ht="12" customHeight="1" x14ac:dyDescent="0.2">
      <c r="A22" s="675"/>
      <c r="B22" s="29"/>
      <c r="C22" s="165"/>
      <c r="D22" s="229"/>
      <c r="E22" s="345">
        <f t="shared" si="9"/>
        <v>0</v>
      </c>
      <c r="F22" s="48">
        <v>0</v>
      </c>
      <c r="G22" s="250">
        <f t="shared" si="10"/>
        <v>0</v>
      </c>
      <c r="H22" s="48">
        <v>0</v>
      </c>
      <c r="I22" s="64">
        <f t="shared" si="11"/>
        <v>0</v>
      </c>
      <c r="J22" s="48">
        <v>0</v>
      </c>
      <c r="K22" s="467">
        <f t="shared" si="12"/>
        <v>0</v>
      </c>
      <c r="L22" s="48">
        <v>0</v>
      </c>
      <c r="M22" s="75">
        <f t="shared" si="3"/>
        <v>0</v>
      </c>
      <c r="N22" s="93">
        <v>0</v>
      </c>
      <c r="O22" s="289">
        <f t="shared" si="6"/>
        <v>0</v>
      </c>
      <c r="P22" s="93">
        <v>0</v>
      </c>
      <c r="Q22" s="252">
        <f t="shared" si="4"/>
        <v>0</v>
      </c>
      <c r="R22" s="142">
        <f t="shared" si="7"/>
        <v>0</v>
      </c>
      <c r="S22" s="143">
        <f t="shared" si="8"/>
        <v>0</v>
      </c>
      <c r="T22" s="34"/>
    </row>
    <row r="23" spans="1:25" s="35" customFormat="1" ht="12" customHeight="1" x14ac:dyDescent="0.2">
      <c r="A23" s="675"/>
      <c r="B23" s="29"/>
      <c r="C23" s="165"/>
      <c r="D23" s="229"/>
      <c r="E23" s="345">
        <f t="shared" si="9"/>
        <v>0</v>
      </c>
      <c r="F23" s="48">
        <v>0</v>
      </c>
      <c r="G23" s="250">
        <f t="shared" si="10"/>
        <v>0</v>
      </c>
      <c r="H23" s="48">
        <v>0</v>
      </c>
      <c r="I23" s="64">
        <f t="shared" si="11"/>
        <v>0</v>
      </c>
      <c r="J23" s="48">
        <v>0</v>
      </c>
      <c r="K23" s="467">
        <f t="shared" si="12"/>
        <v>0</v>
      </c>
      <c r="L23" s="48">
        <v>0</v>
      </c>
      <c r="M23" s="75">
        <f t="shared" si="3"/>
        <v>0</v>
      </c>
      <c r="N23" s="93">
        <v>0</v>
      </c>
      <c r="O23" s="289">
        <f t="shared" si="6"/>
        <v>0</v>
      </c>
      <c r="P23" s="93">
        <v>0</v>
      </c>
      <c r="Q23" s="252">
        <f t="shared" si="4"/>
        <v>0</v>
      </c>
      <c r="R23" s="142">
        <f t="shared" si="7"/>
        <v>0</v>
      </c>
      <c r="S23" s="143">
        <f t="shared" si="8"/>
        <v>0</v>
      </c>
      <c r="T23" s="34"/>
    </row>
    <row r="24" spans="1:25" s="35" customFormat="1" ht="12" customHeight="1" x14ac:dyDescent="0.2">
      <c r="A24" s="675"/>
      <c r="B24" s="29"/>
      <c r="C24" s="165"/>
      <c r="D24" s="229"/>
      <c r="E24" s="345">
        <f t="shared" si="9"/>
        <v>0</v>
      </c>
      <c r="F24" s="48">
        <v>0</v>
      </c>
      <c r="G24" s="250">
        <f t="shared" si="10"/>
        <v>0</v>
      </c>
      <c r="H24" s="48">
        <v>0</v>
      </c>
      <c r="I24" s="64">
        <f t="shared" si="11"/>
        <v>0</v>
      </c>
      <c r="J24" s="48">
        <v>0</v>
      </c>
      <c r="K24" s="467">
        <f t="shared" si="12"/>
        <v>0</v>
      </c>
      <c r="L24" s="48">
        <v>0</v>
      </c>
      <c r="M24" s="75">
        <f t="shared" si="3"/>
        <v>0</v>
      </c>
      <c r="N24" s="93">
        <v>0</v>
      </c>
      <c r="O24" s="289">
        <f t="shared" si="6"/>
        <v>0</v>
      </c>
      <c r="P24" s="93">
        <v>0</v>
      </c>
      <c r="Q24" s="252">
        <f t="shared" si="4"/>
        <v>0</v>
      </c>
      <c r="R24" s="142">
        <f t="shared" si="7"/>
        <v>0</v>
      </c>
      <c r="S24" s="143">
        <f t="shared" si="8"/>
        <v>0</v>
      </c>
      <c r="T24" s="34"/>
    </row>
    <row r="25" spans="1:25" s="35" customFormat="1" ht="12" customHeight="1" x14ac:dyDescent="0.2">
      <c r="A25" s="675"/>
      <c r="B25" s="29"/>
      <c r="C25" s="165"/>
      <c r="D25" s="229"/>
      <c r="E25" s="345">
        <f t="shared" si="9"/>
        <v>0</v>
      </c>
      <c r="F25" s="48">
        <v>0</v>
      </c>
      <c r="G25" s="250">
        <f t="shared" si="10"/>
        <v>0</v>
      </c>
      <c r="H25" s="48">
        <v>0</v>
      </c>
      <c r="I25" s="64">
        <f t="shared" si="11"/>
        <v>0</v>
      </c>
      <c r="J25" s="48">
        <v>0</v>
      </c>
      <c r="K25" s="467">
        <f t="shared" si="12"/>
        <v>0</v>
      </c>
      <c r="L25" s="48">
        <v>0</v>
      </c>
      <c r="M25" s="75">
        <f t="shared" si="3"/>
        <v>0</v>
      </c>
      <c r="N25" s="93">
        <v>0</v>
      </c>
      <c r="O25" s="289">
        <f t="shared" si="6"/>
        <v>0</v>
      </c>
      <c r="P25" s="93">
        <v>0</v>
      </c>
      <c r="Q25" s="252">
        <f t="shared" si="4"/>
        <v>0</v>
      </c>
      <c r="R25" s="142">
        <f t="shared" si="7"/>
        <v>0</v>
      </c>
      <c r="S25" s="143">
        <f t="shared" si="8"/>
        <v>0</v>
      </c>
      <c r="T25" s="34"/>
    </row>
    <row r="26" spans="1:25" s="35" customFormat="1" ht="12" customHeight="1" x14ac:dyDescent="0.2">
      <c r="A26" s="675"/>
      <c r="B26" s="29"/>
      <c r="C26" s="165"/>
      <c r="D26" s="229"/>
      <c r="E26" s="345">
        <f t="shared" si="9"/>
        <v>0</v>
      </c>
      <c r="F26" s="48">
        <v>0</v>
      </c>
      <c r="G26" s="250">
        <f t="shared" si="10"/>
        <v>0</v>
      </c>
      <c r="H26" s="48">
        <v>0</v>
      </c>
      <c r="I26" s="64">
        <f t="shared" si="11"/>
        <v>0</v>
      </c>
      <c r="J26" s="48">
        <v>0</v>
      </c>
      <c r="K26" s="467">
        <f t="shared" si="12"/>
        <v>0</v>
      </c>
      <c r="L26" s="48">
        <v>0</v>
      </c>
      <c r="M26" s="75">
        <f t="shared" si="3"/>
        <v>0</v>
      </c>
      <c r="N26" s="93">
        <v>0</v>
      </c>
      <c r="O26" s="289">
        <f>ROUND(E26*N26,2)</f>
        <v>0</v>
      </c>
      <c r="P26" s="93">
        <v>0</v>
      </c>
      <c r="Q26" s="252">
        <f t="shared" si="4"/>
        <v>0</v>
      </c>
      <c r="R26" s="142">
        <f t="shared" si="7"/>
        <v>0</v>
      </c>
      <c r="S26" s="143">
        <f t="shared" si="8"/>
        <v>0</v>
      </c>
      <c r="T26" s="34"/>
    </row>
    <row r="27" spans="1:25" s="35" customFormat="1" ht="12" customHeight="1" x14ac:dyDescent="0.2">
      <c r="A27" s="675"/>
      <c r="B27" s="29"/>
      <c r="C27" s="165"/>
      <c r="D27" s="229"/>
      <c r="E27" s="345">
        <f t="shared" si="9"/>
        <v>0</v>
      </c>
      <c r="F27" s="48">
        <v>0</v>
      </c>
      <c r="G27" s="250">
        <f t="shared" si="10"/>
        <v>0</v>
      </c>
      <c r="H27" s="48">
        <v>0</v>
      </c>
      <c r="I27" s="64">
        <f t="shared" si="11"/>
        <v>0</v>
      </c>
      <c r="J27" s="48">
        <v>0</v>
      </c>
      <c r="K27" s="467">
        <f t="shared" si="12"/>
        <v>0</v>
      </c>
      <c r="L27" s="48">
        <v>0</v>
      </c>
      <c r="M27" s="75">
        <f t="shared" si="3"/>
        <v>0</v>
      </c>
      <c r="N27" s="93">
        <v>0</v>
      </c>
      <c r="O27" s="289">
        <f t="shared" si="6"/>
        <v>0</v>
      </c>
      <c r="P27" s="93">
        <v>0</v>
      </c>
      <c r="Q27" s="252">
        <f t="shared" si="4"/>
        <v>0</v>
      </c>
      <c r="R27" s="142">
        <f t="shared" si="7"/>
        <v>0</v>
      </c>
      <c r="S27" s="143">
        <f t="shared" si="8"/>
        <v>0</v>
      </c>
      <c r="T27" s="34"/>
    </row>
    <row r="28" spans="1:25" s="35" customFormat="1" ht="12" customHeight="1" x14ac:dyDescent="0.2">
      <c r="A28" s="675"/>
      <c r="B28" s="29"/>
      <c r="C28" s="165"/>
      <c r="D28" s="229"/>
      <c r="E28" s="345">
        <f t="shared" si="9"/>
        <v>0</v>
      </c>
      <c r="F28" s="48">
        <v>0</v>
      </c>
      <c r="G28" s="250">
        <f t="shared" si="10"/>
        <v>0</v>
      </c>
      <c r="H28" s="48">
        <v>0</v>
      </c>
      <c r="I28" s="64">
        <f t="shared" si="11"/>
        <v>0</v>
      </c>
      <c r="J28" s="48">
        <v>0</v>
      </c>
      <c r="K28" s="467">
        <f t="shared" si="12"/>
        <v>0</v>
      </c>
      <c r="L28" s="48">
        <v>0</v>
      </c>
      <c r="M28" s="75">
        <f t="shared" si="3"/>
        <v>0</v>
      </c>
      <c r="N28" s="93">
        <v>0</v>
      </c>
      <c r="O28" s="289">
        <f t="shared" si="6"/>
        <v>0</v>
      </c>
      <c r="P28" s="93">
        <v>0</v>
      </c>
      <c r="Q28" s="252">
        <f t="shared" si="4"/>
        <v>0</v>
      </c>
      <c r="R28" s="142">
        <f t="shared" si="7"/>
        <v>0</v>
      </c>
      <c r="S28" s="143">
        <f t="shared" si="8"/>
        <v>0</v>
      </c>
      <c r="T28" s="34"/>
    </row>
    <row r="29" spans="1:25" s="35" customFormat="1" ht="12" customHeight="1" thickBot="1" x14ac:dyDescent="0.25">
      <c r="A29" s="675"/>
      <c r="B29" s="29"/>
      <c r="C29" s="165"/>
      <c r="D29" s="229"/>
      <c r="E29" s="345">
        <f t="shared" si="9"/>
        <v>0</v>
      </c>
      <c r="F29" s="48">
        <v>0</v>
      </c>
      <c r="G29" s="250">
        <f t="shared" si="10"/>
        <v>0</v>
      </c>
      <c r="H29" s="48">
        <v>0</v>
      </c>
      <c r="I29" s="64">
        <f t="shared" si="11"/>
        <v>0</v>
      </c>
      <c r="J29" s="48">
        <v>0</v>
      </c>
      <c r="K29" s="467">
        <f t="shared" si="12"/>
        <v>0</v>
      </c>
      <c r="L29" s="48">
        <v>0</v>
      </c>
      <c r="M29" s="75">
        <f t="shared" si="3"/>
        <v>0</v>
      </c>
      <c r="N29" s="93">
        <v>0</v>
      </c>
      <c r="O29" s="289">
        <f t="shared" si="6"/>
        <v>0</v>
      </c>
      <c r="P29" s="93">
        <v>0</v>
      </c>
      <c r="Q29" s="252">
        <f t="shared" si="4"/>
        <v>0</v>
      </c>
      <c r="R29" s="142">
        <f t="shared" si="7"/>
        <v>0</v>
      </c>
      <c r="S29" s="143">
        <f t="shared" si="8"/>
        <v>0</v>
      </c>
      <c r="T29" s="34"/>
    </row>
    <row r="30" spans="1:25" s="35" customFormat="1" ht="12" customHeight="1" x14ac:dyDescent="0.25">
      <c r="A30" s="675"/>
      <c r="B30" s="29"/>
      <c r="C30" s="165"/>
      <c r="D30" s="229"/>
      <c r="E30" s="345">
        <f t="shared" si="9"/>
        <v>0</v>
      </c>
      <c r="F30" s="48">
        <v>0</v>
      </c>
      <c r="G30" s="250">
        <f t="shared" si="10"/>
        <v>0</v>
      </c>
      <c r="H30" s="48">
        <v>0</v>
      </c>
      <c r="I30" s="64">
        <f t="shared" si="11"/>
        <v>0</v>
      </c>
      <c r="J30" s="48">
        <v>0</v>
      </c>
      <c r="K30" s="467">
        <f t="shared" si="12"/>
        <v>0</v>
      </c>
      <c r="L30" s="48">
        <v>0</v>
      </c>
      <c r="M30" s="75">
        <f t="shared" si="3"/>
        <v>0</v>
      </c>
      <c r="N30" s="93">
        <v>0</v>
      </c>
      <c r="O30" s="289">
        <f t="shared" si="6"/>
        <v>0</v>
      </c>
      <c r="P30" s="93">
        <v>0</v>
      </c>
      <c r="Q30" s="252">
        <f t="shared" si="4"/>
        <v>0</v>
      </c>
      <c r="R30" s="142">
        <f t="shared" si="7"/>
        <v>0</v>
      </c>
      <c r="S30" s="143">
        <f t="shared" si="8"/>
        <v>0</v>
      </c>
      <c r="T30" s="34"/>
      <c r="W30" s="384"/>
      <c r="X30" s="385"/>
      <c r="Y30" s="277"/>
    </row>
    <row r="31" spans="1:25" s="35" customFormat="1" ht="12" customHeight="1" x14ac:dyDescent="0.25">
      <c r="A31" s="675"/>
      <c r="B31" s="29"/>
      <c r="C31" s="165"/>
      <c r="D31" s="229"/>
      <c r="E31" s="345">
        <f t="shared" si="9"/>
        <v>0</v>
      </c>
      <c r="F31" s="48">
        <v>0</v>
      </c>
      <c r="G31" s="250">
        <f t="shared" si="10"/>
        <v>0</v>
      </c>
      <c r="H31" s="48">
        <v>0</v>
      </c>
      <c r="I31" s="64">
        <f t="shared" si="11"/>
        <v>0</v>
      </c>
      <c r="J31" s="48">
        <v>0</v>
      </c>
      <c r="K31" s="467">
        <f t="shared" si="12"/>
        <v>0</v>
      </c>
      <c r="L31" s="48">
        <v>0</v>
      </c>
      <c r="M31" s="75">
        <f t="shared" si="3"/>
        <v>0</v>
      </c>
      <c r="N31" s="93">
        <v>0</v>
      </c>
      <c r="O31" s="289">
        <f t="shared" si="6"/>
        <v>0</v>
      </c>
      <c r="P31" s="93">
        <v>0</v>
      </c>
      <c r="Q31" s="252">
        <f t="shared" si="4"/>
        <v>0</v>
      </c>
      <c r="R31" s="142">
        <f t="shared" si="7"/>
        <v>0</v>
      </c>
      <c r="S31" s="143">
        <f t="shared" si="8"/>
        <v>0</v>
      </c>
      <c r="T31" s="34"/>
      <c r="W31" s="386"/>
      <c r="X31" s="387"/>
      <c r="Y31" s="279"/>
    </row>
    <row r="32" spans="1:25" s="35" customFormat="1" ht="12" customHeight="1" x14ac:dyDescent="0.25">
      <c r="A32" s="675"/>
      <c r="B32" s="29"/>
      <c r="C32" s="165"/>
      <c r="D32" s="229"/>
      <c r="E32" s="345">
        <f t="shared" si="9"/>
        <v>0</v>
      </c>
      <c r="F32" s="48">
        <v>0</v>
      </c>
      <c r="G32" s="250">
        <f t="shared" si="10"/>
        <v>0</v>
      </c>
      <c r="H32" s="48">
        <v>0</v>
      </c>
      <c r="I32" s="64">
        <f t="shared" si="11"/>
        <v>0</v>
      </c>
      <c r="J32" s="48">
        <v>0</v>
      </c>
      <c r="K32" s="467">
        <f t="shared" si="12"/>
        <v>0</v>
      </c>
      <c r="L32" s="48">
        <v>0</v>
      </c>
      <c r="M32" s="75">
        <f t="shared" si="3"/>
        <v>0</v>
      </c>
      <c r="N32" s="93">
        <v>0</v>
      </c>
      <c r="O32" s="289">
        <f t="shared" si="6"/>
        <v>0</v>
      </c>
      <c r="P32" s="93">
        <v>0</v>
      </c>
      <c r="Q32" s="252">
        <f t="shared" si="4"/>
        <v>0</v>
      </c>
      <c r="R32" s="142">
        <f t="shared" si="7"/>
        <v>0</v>
      </c>
      <c r="S32" s="143">
        <f t="shared" si="8"/>
        <v>0</v>
      </c>
      <c r="T32" s="34"/>
      <c r="W32" s="386"/>
      <c r="X32" s="387"/>
      <c r="Y32" s="279"/>
    </row>
    <row r="33" spans="1:25" s="35" customFormat="1" ht="12" customHeight="1" x14ac:dyDescent="0.25">
      <c r="A33" s="675"/>
      <c r="B33" s="29"/>
      <c r="C33" s="165"/>
      <c r="D33" s="229"/>
      <c r="E33" s="345">
        <f t="shared" si="9"/>
        <v>0</v>
      </c>
      <c r="F33" s="48">
        <v>0</v>
      </c>
      <c r="G33" s="250">
        <f t="shared" si="10"/>
        <v>0</v>
      </c>
      <c r="H33" s="48">
        <v>0</v>
      </c>
      <c r="I33" s="64">
        <f t="shared" si="11"/>
        <v>0</v>
      </c>
      <c r="J33" s="48">
        <v>0</v>
      </c>
      <c r="K33" s="467">
        <f t="shared" si="12"/>
        <v>0</v>
      </c>
      <c r="L33" s="48">
        <v>0</v>
      </c>
      <c r="M33" s="75">
        <f t="shared" si="3"/>
        <v>0</v>
      </c>
      <c r="N33" s="93">
        <v>0</v>
      </c>
      <c r="O33" s="289">
        <f t="shared" si="6"/>
        <v>0</v>
      </c>
      <c r="P33" s="93">
        <v>0</v>
      </c>
      <c r="Q33" s="252">
        <f t="shared" si="4"/>
        <v>0</v>
      </c>
      <c r="R33" s="142">
        <f t="shared" si="7"/>
        <v>0</v>
      </c>
      <c r="S33" s="143">
        <f t="shared" si="8"/>
        <v>0</v>
      </c>
      <c r="T33" s="34"/>
      <c r="W33" s="386"/>
      <c r="X33" s="387"/>
      <c r="Y33" s="279"/>
    </row>
    <row r="34" spans="1:25" s="35" customFormat="1" ht="12" customHeight="1" x14ac:dyDescent="0.25">
      <c r="A34" s="675"/>
      <c r="B34" s="29"/>
      <c r="C34" s="165"/>
      <c r="D34" s="229"/>
      <c r="E34" s="345">
        <f t="shared" si="9"/>
        <v>0</v>
      </c>
      <c r="F34" s="48">
        <v>0</v>
      </c>
      <c r="G34" s="250">
        <f t="shared" si="10"/>
        <v>0</v>
      </c>
      <c r="H34" s="48">
        <v>0</v>
      </c>
      <c r="I34" s="64">
        <f t="shared" si="11"/>
        <v>0</v>
      </c>
      <c r="J34" s="48">
        <v>0</v>
      </c>
      <c r="K34" s="467">
        <f t="shared" si="12"/>
        <v>0</v>
      </c>
      <c r="L34" s="48">
        <v>0</v>
      </c>
      <c r="M34" s="75">
        <f t="shared" si="3"/>
        <v>0</v>
      </c>
      <c r="N34" s="93">
        <v>0</v>
      </c>
      <c r="O34" s="289">
        <f t="shared" si="6"/>
        <v>0</v>
      </c>
      <c r="P34" s="93">
        <v>0</v>
      </c>
      <c r="Q34" s="252">
        <f t="shared" si="4"/>
        <v>0</v>
      </c>
      <c r="R34" s="142">
        <f t="shared" si="7"/>
        <v>0</v>
      </c>
      <c r="S34" s="143">
        <f t="shared" si="8"/>
        <v>0</v>
      </c>
      <c r="T34" s="34"/>
      <c r="W34" s="386"/>
      <c r="X34" s="387"/>
      <c r="Y34" s="279"/>
    </row>
    <row r="35" spans="1:25" s="35" customFormat="1" ht="12" customHeight="1" x14ac:dyDescent="0.25">
      <c r="A35" s="675"/>
      <c r="B35" s="29"/>
      <c r="C35" s="165"/>
      <c r="D35" s="229"/>
      <c r="E35" s="345">
        <f t="shared" si="9"/>
        <v>0</v>
      </c>
      <c r="F35" s="48">
        <v>0</v>
      </c>
      <c r="G35" s="250">
        <f t="shared" si="10"/>
        <v>0</v>
      </c>
      <c r="H35" s="48">
        <v>0</v>
      </c>
      <c r="I35" s="64">
        <f t="shared" si="11"/>
        <v>0</v>
      </c>
      <c r="J35" s="48">
        <v>0</v>
      </c>
      <c r="K35" s="467">
        <f t="shared" si="12"/>
        <v>0</v>
      </c>
      <c r="L35" s="48">
        <v>0</v>
      </c>
      <c r="M35" s="75">
        <f t="shared" si="3"/>
        <v>0</v>
      </c>
      <c r="N35" s="93">
        <v>0</v>
      </c>
      <c r="O35" s="289">
        <f t="shared" si="6"/>
        <v>0</v>
      </c>
      <c r="P35" s="93">
        <v>0</v>
      </c>
      <c r="Q35" s="252">
        <f t="shared" si="4"/>
        <v>0</v>
      </c>
      <c r="R35" s="142">
        <f t="shared" si="7"/>
        <v>0</v>
      </c>
      <c r="S35" s="143">
        <f t="shared" si="8"/>
        <v>0</v>
      </c>
      <c r="T35" s="34"/>
      <c r="W35" s="386"/>
      <c r="X35" s="387"/>
      <c r="Y35" s="279"/>
    </row>
    <row r="36" spans="1:25" s="35" customFormat="1" ht="12" customHeight="1" thickBot="1" x14ac:dyDescent="0.3">
      <c r="A36" s="676"/>
      <c r="B36" s="30"/>
      <c r="C36" s="166"/>
      <c r="D36" s="230"/>
      <c r="E36" s="346"/>
      <c r="F36" s="49">
        <v>0</v>
      </c>
      <c r="G36" s="582">
        <f t="shared" si="10"/>
        <v>0</v>
      </c>
      <c r="H36" s="49">
        <v>0</v>
      </c>
      <c r="I36" s="583">
        <f t="shared" si="11"/>
        <v>0</v>
      </c>
      <c r="J36" s="49">
        <v>0</v>
      </c>
      <c r="K36" s="584">
        <f t="shared" si="12"/>
        <v>0</v>
      </c>
      <c r="L36" s="49">
        <v>0</v>
      </c>
      <c r="M36" s="585">
        <f t="shared" si="3"/>
        <v>0</v>
      </c>
      <c r="N36" s="94">
        <v>0</v>
      </c>
      <c r="O36" s="289">
        <f t="shared" si="6"/>
        <v>0</v>
      </c>
      <c r="P36" s="94">
        <v>0</v>
      </c>
      <c r="Q36" s="586">
        <f t="shared" si="4"/>
        <v>0</v>
      </c>
      <c r="R36" s="142">
        <f t="shared" si="7"/>
        <v>0</v>
      </c>
      <c r="S36" s="143">
        <f t="shared" si="8"/>
        <v>0</v>
      </c>
      <c r="T36" s="34"/>
      <c r="W36" s="386"/>
      <c r="X36" s="387"/>
      <c r="Y36" s="279"/>
    </row>
    <row r="37" spans="1:25" s="111" customFormat="1" ht="18.75" customHeight="1" thickBot="1" x14ac:dyDescent="0.3">
      <c r="A37" s="36"/>
      <c r="B37" s="253" t="s">
        <v>193</v>
      </c>
      <c r="C37" s="254"/>
      <c r="D37" s="254"/>
      <c r="E37" s="254"/>
      <c r="F37" s="117"/>
      <c r="G37" s="255">
        <f>SUM(G12:G36)</f>
        <v>0</v>
      </c>
      <c r="H37" s="117"/>
      <c r="I37" s="256">
        <f>SUM(I12:I36)</f>
        <v>0</v>
      </c>
      <c r="J37" s="117"/>
      <c r="K37" s="256">
        <f>SUM(K12:K36)</f>
        <v>0</v>
      </c>
      <c r="L37" s="117"/>
      <c r="M37" s="256">
        <f>SUM(M12:M36)</f>
        <v>0</v>
      </c>
      <c r="N37" s="118"/>
      <c r="O37" s="256">
        <f>SUM(O12:O36)</f>
        <v>0</v>
      </c>
      <c r="P37" s="118"/>
      <c r="Q37" s="256">
        <f>SUM(Q12:Q36)</f>
        <v>0</v>
      </c>
      <c r="R37" s="119"/>
      <c r="S37" s="257">
        <f>SUM(S12:S36)</f>
        <v>0</v>
      </c>
      <c r="T37" s="110"/>
      <c r="W37" s="386"/>
      <c r="X37" s="387"/>
      <c r="Y37" s="279"/>
    </row>
    <row r="38" spans="1:25" s="35" customFormat="1" ht="51.75" thickTop="1" x14ac:dyDescent="0.25">
      <c r="A38" s="36"/>
      <c r="B38" s="67" t="s">
        <v>209</v>
      </c>
      <c r="C38" s="67" t="s">
        <v>158</v>
      </c>
      <c r="D38" s="67" t="s">
        <v>188</v>
      </c>
      <c r="E38" s="67" t="s">
        <v>24</v>
      </c>
      <c r="F38" s="693" t="s">
        <v>102</v>
      </c>
      <c r="G38" s="694"/>
      <c r="H38" s="686" t="s">
        <v>103</v>
      </c>
      <c r="I38" s="687"/>
      <c r="J38" s="682" t="s">
        <v>186</v>
      </c>
      <c r="K38" s="683"/>
      <c r="L38" s="684" t="s">
        <v>104</v>
      </c>
      <c r="M38" s="685"/>
      <c r="N38" s="677" t="s">
        <v>253</v>
      </c>
      <c r="O38" s="678"/>
      <c r="P38" s="691" t="s">
        <v>105</v>
      </c>
      <c r="Q38" s="692"/>
      <c r="R38" s="695" t="s">
        <v>202</v>
      </c>
      <c r="S38" s="696"/>
      <c r="T38" s="34"/>
      <c r="W38" s="386"/>
      <c r="X38" s="387"/>
      <c r="Y38" s="279"/>
    </row>
    <row r="39" spans="1:25" s="27" customFormat="1" ht="25.5" x14ac:dyDescent="0.25">
      <c r="A39" s="25"/>
      <c r="B39" s="66" t="s">
        <v>46</v>
      </c>
      <c r="C39" s="66"/>
      <c r="D39" s="226"/>
      <c r="E39" s="66" t="s">
        <v>25</v>
      </c>
      <c r="F39" s="248" t="s">
        <v>26</v>
      </c>
      <c r="G39" s="249" t="s">
        <v>27</v>
      </c>
      <c r="H39" s="50" t="s">
        <v>26</v>
      </c>
      <c r="I39" s="50" t="s">
        <v>27</v>
      </c>
      <c r="J39" s="51" t="s">
        <v>26</v>
      </c>
      <c r="K39" s="51" t="s">
        <v>27</v>
      </c>
      <c r="L39" s="52" t="s">
        <v>26</v>
      </c>
      <c r="M39" s="52" t="s">
        <v>27</v>
      </c>
      <c r="N39" s="288" t="s">
        <v>26</v>
      </c>
      <c r="O39" s="288" t="s">
        <v>27</v>
      </c>
      <c r="P39" s="251" t="s">
        <v>26</v>
      </c>
      <c r="Q39" s="251" t="s">
        <v>27</v>
      </c>
      <c r="R39" s="95" t="s">
        <v>26</v>
      </c>
      <c r="S39" s="96" t="s">
        <v>27</v>
      </c>
      <c r="T39" s="26"/>
      <c r="W39" s="386"/>
      <c r="X39" s="387"/>
      <c r="Y39" s="279"/>
    </row>
    <row r="40" spans="1:25" s="35" customFormat="1" ht="15.75" x14ac:dyDescent="0.25">
      <c r="A40" s="674" t="s">
        <v>28</v>
      </c>
      <c r="B40" s="63" t="s">
        <v>30</v>
      </c>
      <c r="C40" s="231">
        <v>150000</v>
      </c>
      <c r="D40" s="232">
        <v>75000</v>
      </c>
      <c r="E40" s="231">
        <v>75000</v>
      </c>
      <c r="F40" s="580">
        <v>0.05</v>
      </c>
      <c r="G40" s="40">
        <f>ROUND(D40*F40,2)</f>
        <v>3750</v>
      </c>
      <c r="H40" s="580">
        <v>0.03</v>
      </c>
      <c r="I40" s="39">
        <f>ROUND(D40*H40,2)</f>
        <v>2250</v>
      </c>
      <c r="J40" s="580">
        <v>0.04</v>
      </c>
      <c r="K40" s="39">
        <f>ROUND(D40*J40,2)</f>
        <v>3000</v>
      </c>
      <c r="L40" s="588">
        <v>2.5000000000000001E-2</v>
      </c>
      <c r="M40" s="39">
        <f>ROUND(D40*L40,2)</f>
        <v>1875</v>
      </c>
      <c r="N40" s="587">
        <v>1.7999999999999999E-2</v>
      </c>
      <c r="O40" s="39">
        <f>D40*N40</f>
        <v>1350</v>
      </c>
      <c r="P40" s="587">
        <v>1.7999999999999999E-2</v>
      </c>
      <c r="Q40" s="39">
        <f>ROUND(D40*P40,2)</f>
        <v>1350</v>
      </c>
      <c r="R40" s="242">
        <f>F40+L40+H40+J40+P40</f>
        <v>0.16300000000000001</v>
      </c>
      <c r="S40" s="148">
        <f>K40+I40+M40+G40+Q40+O40</f>
        <v>13575</v>
      </c>
      <c r="T40" s="34"/>
      <c r="W40" s="386"/>
      <c r="X40" s="387"/>
      <c r="Y40" s="279"/>
    </row>
    <row r="41" spans="1:25" s="35" customFormat="1" ht="12" customHeight="1" x14ac:dyDescent="0.25">
      <c r="A41" s="675"/>
      <c r="B41" s="63" t="s">
        <v>196</v>
      </c>
      <c r="C41" s="231">
        <v>55000</v>
      </c>
      <c r="D41" s="232">
        <v>55000</v>
      </c>
      <c r="E41" s="231"/>
      <c r="F41" s="580">
        <v>0.05</v>
      </c>
      <c r="G41" s="40">
        <f>ROUND(D41*F41,2)</f>
        <v>2750</v>
      </c>
      <c r="H41" s="580">
        <v>0.03</v>
      </c>
      <c r="I41" s="39">
        <f>ROUND(D41*H41,2)</f>
        <v>1650</v>
      </c>
      <c r="J41" s="580">
        <v>0.04</v>
      </c>
      <c r="K41" s="39">
        <f>ROUND(D41*J41,2)</f>
        <v>2200</v>
      </c>
      <c r="L41" s="588">
        <v>2.5000000000000001E-2</v>
      </c>
      <c r="M41" s="39">
        <f>ROUND(D41*L41,2)</f>
        <v>1375</v>
      </c>
      <c r="N41" s="587">
        <v>1.7999999999999999E-2</v>
      </c>
      <c r="O41" s="39">
        <f>D41*N41</f>
        <v>989.99999999999989</v>
      </c>
      <c r="P41" s="587">
        <v>1.7999999999999999E-2</v>
      </c>
      <c r="Q41" s="39">
        <f>ROUND(D41*P41,2)</f>
        <v>990</v>
      </c>
      <c r="R41" s="242">
        <f>F41+L41+H41+J41+P41</f>
        <v>0.16300000000000001</v>
      </c>
      <c r="S41" s="148">
        <f>K41+I41+M41+G41+Q41+O41</f>
        <v>9955</v>
      </c>
      <c r="T41" s="34"/>
      <c r="W41" s="386"/>
      <c r="X41" s="387"/>
      <c r="Y41" s="279"/>
    </row>
    <row r="42" spans="1:25" s="35" customFormat="1" ht="12" customHeight="1" x14ac:dyDescent="0.25">
      <c r="A42" s="675"/>
      <c r="B42" s="29"/>
      <c r="C42" s="144"/>
      <c r="D42" s="227"/>
      <c r="E42" s="343">
        <f t="shared" ref="E42:E43" si="13">C42-D42</f>
        <v>0</v>
      </c>
      <c r="F42" s="48">
        <v>0</v>
      </c>
      <c r="G42" s="250">
        <f t="shared" ref="G42:G43" si="14">ROUND(D42*F42,2)</f>
        <v>0</v>
      </c>
      <c r="H42" s="48">
        <v>0</v>
      </c>
      <c r="I42" s="64">
        <f t="shared" ref="I42:I43" si="15">ROUND(D42*H42,2)</f>
        <v>0</v>
      </c>
      <c r="J42" s="48">
        <v>0</v>
      </c>
      <c r="K42" s="467">
        <f t="shared" ref="K42:K43" si="16">ROUND(D42*J42,2)</f>
        <v>0</v>
      </c>
      <c r="L42" s="48">
        <v>0</v>
      </c>
      <c r="M42" s="75">
        <f t="shared" ref="M42:M43" si="17">ROUND(D42*L42,2)</f>
        <v>0</v>
      </c>
      <c r="N42" s="93">
        <v>0</v>
      </c>
      <c r="O42" s="289">
        <f>ROUND(D42*N42,2)</f>
        <v>0</v>
      </c>
      <c r="P42" s="93">
        <v>0</v>
      </c>
      <c r="Q42" s="252">
        <f>ROUND(D42*P42,2)</f>
        <v>0</v>
      </c>
      <c r="R42" s="142">
        <f>F42+L42+H42+J42+P42+N42</f>
        <v>0</v>
      </c>
      <c r="S42" s="143">
        <f>K42+I42+M42+G42+Q42+O42</f>
        <v>0</v>
      </c>
      <c r="T42" s="34"/>
      <c r="W42" s="443" t="s">
        <v>549</v>
      </c>
      <c r="X42" s="387"/>
      <c r="Y42" s="279"/>
    </row>
    <row r="43" spans="1:25" s="35" customFormat="1" ht="12" customHeight="1" x14ac:dyDescent="0.25">
      <c r="A43" s="675"/>
      <c r="B43" s="29"/>
      <c r="C43" s="29"/>
      <c r="D43" s="228"/>
      <c r="E43" s="343">
        <f t="shared" si="13"/>
        <v>0</v>
      </c>
      <c r="F43" s="48">
        <v>0</v>
      </c>
      <c r="G43" s="250">
        <f t="shared" si="14"/>
        <v>0</v>
      </c>
      <c r="H43" s="48">
        <v>0</v>
      </c>
      <c r="I43" s="64">
        <f t="shared" si="15"/>
        <v>0</v>
      </c>
      <c r="J43" s="48">
        <v>0</v>
      </c>
      <c r="K43" s="467">
        <f t="shared" si="16"/>
        <v>0</v>
      </c>
      <c r="L43" s="48">
        <v>0</v>
      </c>
      <c r="M43" s="75">
        <f t="shared" si="17"/>
        <v>0</v>
      </c>
      <c r="N43" s="93">
        <v>0</v>
      </c>
      <c r="O43" s="289">
        <f t="shared" ref="O43:O66" si="18">ROUND(D43*N43,2)</f>
        <v>0</v>
      </c>
      <c r="P43" s="93">
        <v>0</v>
      </c>
      <c r="Q43" s="252">
        <f t="shared" ref="Q43:Q66" si="19">ROUND(D43*P43,2)</f>
        <v>0</v>
      </c>
      <c r="R43" s="142">
        <f t="shared" ref="R43:R66" si="20">F43+L43+H43+J43+P43+N43</f>
        <v>0</v>
      </c>
      <c r="S43" s="143">
        <f t="shared" ref="S43:S66" si="21">K43+I43+M43+G43+Q43+O43</f>
        <v>0</v>
      </c>
      <c r="T43" s="34"/>
      <c r="W43" s="386" t="s">
        <v>249</v>
      </c>
      <c r="X43" s="387" t="s">
        <v>473</v>
      </c>
      <c r="Y43" s="279"/>
    </row>
    <row r="44" spans="1:25" s="35" customFormat="1" ht="12" customHeight="1" x14ac:dyDescent="0.25">
      <c r="A44" s="675"/>
      <c r="B44" s="29"/>
      <c r="C44" s="165"/>
      <c r="D44" s="229"/>
      <c r="E44" s="345">
        <f>C44-D44</f>
        <v>0</v>
      </c>
      <c r="F44" s="233">
        <v>0</v>
      </c>
      <c r="G44" s="250">
        <f>ROUND(D44*F44,2)</f>
        <v>0</v>
      </c>
      <c r="H44" s="233">
        <v>0</v>
      </c>
      <c r="I44" s="64">
        <f>ROUND(D44*H44,2)</f>
        <v>0</v>
      </c>
      <c r="J44" s="233">
        <v>0</v>
      </c>
      <c r="K44" s="467">
        <f>ROUND(D44*J44,2)</f>
        <v>0</v>
      </c>
      <c r="L44" s="233">
        <v>0</v>
      </c>
      <c r="M44" s="75">
        <f>ROUND(D44*L44,2)</f>
        <v>0</v>
      </c>
      <c r="N44" s="234">
        <v>0</v>
      </c>
      <c r="O44" s="289">
        <f>ROUND(D44*N44,2)</f>
        <v>0</v>
      </c>
      <c r="P44" s="234">
        <v>0</v>
      </c>
      <c r="Q44" s="252">
        <f t="shared" si="19"/>
        <v>0</v>
      </c>
      <c r="R44" s="142">
        <f t="shared" si="20"/>
        <v>0</v>
      </c>
      <c r="S44" s="143">
        <f t="shared" si="21"/>
        <v>0</v>
      </c>
      <c r="T44" s="34"/>
      <c r="W44" s="386" t="s">
        <v>249</v>
      </c>
      <c r="X44" s="387" t="s">
        <v>474</v>
      </c>
      <c r="Y44" s="279"/>
    </row>
    <row r="45" spans="1:25" s="35" customFormat="1" ht="12" customHeight="1" x14ac:dyDescent="0.25">
      <c r="A45" s="675"/>
      <c r="B45" s="29"/>
      <c r="C45" s="165"/>
      <c r="D45" s="229"/>
      <c r="E45" s="345">
        <f t="shared" ref="E45:E65" si="22">C45-D45</f>
        <v>0</v>
      </c>
      <c r="F45" s="48">
        <v>0</v>
      </c>
      <c r="G45" s="250">
        <f t="shared" ref="G45:G66" si="23">ROUND(D45*F45,2)</f>
        <v>0</v>
      </c>
      <c r="H45" s="48">
        <v>0</v>
      </c>
      <c r="I45" s="64">
        <f t="shared" ref="I45:I66" si="24">ROUND(D45*H45,2)</f>
        <v>0</v>
      </c>
      <c r="J45" s="48">
        <v>0</v>
      </c>
      <c r="K45" s="467">
        <f t="shared" ref="K45:K66" si="25">ROUND(D45*J45,2)</f>
        <v>0</v>
      </c>
      <c r="L45" s="48">
        <v>0</v>
      </c>
      <c r="M45" s="75">
        <f t="shared" ref="M45:M66" si="26">ROUND(D45*L45,2)</f>
        <v>0</v>
      </c>
      <c r="N45" s="93">
        <v>0</v>
      </c>
      <c r="O45" s="289">
        <f t="shared" si="18"/>
        <v>0</v>
      </c>
      <c r="P45" s="93">
        <v>0</v>
      </c>
      <c r="Q45" s="252">
        <f t="shared" si="19"/>
        <v>0</v>
      </c>
      <c r="R45" s="142">
        <f t="shared" si="20"/>
        <v>0</v>
      </c>
      <c r="S45" s="143">
        <f t="shared" si="21"/>
        <v>0</v>
      </c>
      <c r="T45" s="34"/>
      <c r="W45" s="386" t="s">
        <v>249</v>
      </c>
      <c r="X45" s="387" t="s">
        <v>475</v>
      </c>
      <c r="Y45" s="279"/>
    </row>
    <row r="46" spans="1:25" s="35" customFormat="1" ht="12" customHeight="1" x14ac:dyDescent="0.25">
      <c r="A46" s="675"/>
      <c r="B46" s="29"/>
      <c r="C46" s="165"/>
      <c r="D46" s="229"/>
      <c r="E46" s="345">
        <f t="shared" si="22"/>
        <v>0</v>
      </c>
      <c r="F46" s="233">
        <v>0</v>
      </c>
      <c r="G46" s="250">
        <f t="shared" si="23"/>
        <v>0</v>
      </c>
      <c r="H46" s="233">
        <v>0</v>
      </c>
      <c r="I46" s="64">
        <f t="shared" si="24"/>
        <v>0</v>
      </c>
      <c r="J46" s="233">
        <v>0</v>
      </c>
      <c r="K46" s="467">
        <f t="shared" si="25"/>
        <v>0</v>
      </c>
      <c r="L46" s="233">
        <v>0</v>
      </c>
      <c r="M46" s="75">
        <f t="shared" si="26"/>
        <v>0</v>
      </c>
      <c r="N46" s="234">
        <v>0</v>
      </c>
      <c r="O46" s="289">
        <f t="shared" si="18"/>
        <v>0</v>
      </c>
      <c r="P46" s="234">
        <v>0</v>
      </c>
      <c r="Q46" s="252">
        <f t="shared" si="19"/>
        <v>0</v>
      </c>
      <c r="R46" s="142">
        <f t="shared" si="20"/>
        <v>0</v>
      </c>
      <c r="S46" s="143">
        <f t="shared" si="21"/>
        <v>0</v>
      </c>
      <c r="T46" s="34"/>
      <c r="W46" s="386" t="s">
        <v>249</v>
      </c>
      <c r="X46" s="387" t="s">
        <v>550</v>
      </c>
      <c r="Y46" s="279"/>
    </row>
    <row r="47" spans="1:25" s="35" customFormat="1" ht="12" customHeight="1" x14ac:dyDescent="0.25">
      <c r="A47" s="675"/>
      <c r="B47" s="29"/>
      <c r="C47" s="165"/>
      <c r="D47" s="229"/>
      <c r="E47" s="345">
        <f t="shared" si="22"/>
        <v>0</v>
      </c>
      <c r="F47" s="48">
        <v>0</v>
      </c>
      <c r="G47" s="250">
        <f t="shared" si="23"/>
        <v>0</v>
      </c>
      <c r="H47" s="48">
        <v>0</v>
      </c>
      <c r="I47" s="64">
        <f t="shared" si="24"/>
        <v>0</v>
      </c>
      <c r="J47" s="48">
        <v>0</v>
      </c>
      <c r="K47" s="467">
        <f t="shared" si="25"/>
        <v>0</v>
      </c>
      <c r="L47" s="48">
        <v>0</v>
      </c>
      <c r="M47" s="75">
        <f t="shared" si="26"/>
        <v>0</v>
      </c>
      <c r="N47" s="93">
        <v>0</v>
      </c>
      <c r="O47" s="289">
        <f t="shared" si="18"/>
        <v>0</v>
      </c>
      <c r="P47" s="93">
        <v>0</v>
      </c>
      <c r="Q47" s="252">
        <f t="shared" si="19"/>
        <v>0</v>
      </c>
      <c r="R47" s="142">
        <f t="shared" si="20"/>
        <v>0</v>
      </c>
      <c r="S47" s="143">
        <f t="shared" si="21"/>
        <v>0</v>
      </c>
      <c r="T47" s="34"/>
      <c r="W47" s="386" t="s">
        <v>249</v>
      </c>
      <c r="X47" s="672" t="s">
        <v>551</v>
      </c>
      <c r="Y47" s="673"/>
    </row>
    <row r="48" spans="1:25" s="35" customFormat="1" ht="12" customHeight="1" x14ac:dyDescent="0.25">
      <c r="A48" s="675"/>
      <c r="B48" s="29"/>
      <c r="C48" s="165"/>
      <c r="D48" s="229"/>
      <c r="E48" s="345">
        <f t="shared" si="22"/>
        <v>0</v>
      </c>
      <c r="F48" s="233">
        <v>0</v>
      </c>
      <c r="G48" s="250">
        <f t="shared" si="23"/>
        <v>0</v>
      </c>
      <c r="H48" s="233">
        <v>0</v>
      </c>
      <c r="I48" s="64">
        <f t="shared" si="24"/>
        <v>0</v>
      </c>
      <c r="J48" s="233">
        <v>0</v>
      </c>
      <c r="K48" s="467">
        <f t="shared" si="25"/>
        <v>0</v>
      </c>
      <c r="L48" s="233">
        <v>0</v>
      </c>
      <c r="M48" s="75">
        <f t="shared" si="26"/>
        <v>0</v>
      </c>
      <c r="N48" s="234">
        <v>0</v>
      </c>
      <c r="O48" s="289">
        <f t="shared" si="18"/>
        <v>0</v>
      </c>
      <c r="P48" s="234">
        <v>0</v>
      </c>
      <c r="Q48" s="252">
        <f t="shared" si="19"/>
        <v>0</v>
      </c>
      <c r="R48" s="142">
        <f t="shared" si="20"/>
        <v>0</v>
      </c>
      <c r="S48" s="143">
        <f t="shared" si="21"/>
        <v>0</v>
      </c>
      <c r="T48" s="34"/>
      <c r="W48" s="386"/>
      <c r="X48" s="672"/>
      <c r="Y48" s="673"/>
    </row>
    <row r="49" spans="1:25" s="35" customFormat="1" ht="12" customHeight="1" x14ac:dyDescent="0.25">
      <c r="A49" s="675"/>
      <c r="B49" s="29"/>
      <c r="C49" s="165"/>
      <c r="D49" s="229"/>
      <c r="E49" s="345">
        <f t="shared" si="22"/>
        <v>0</v>
      </c>
      <c r="F49" s="48">
        <v>0</v>
      </c>
      <c r="G49" s="250">
        <f t="shared" si="23"/>
        <v>0</v>
      </c>
      <c r="H49" s="48">
        <v>0</v>
      </c>
      <c r="I49" s="64">
        <f t="shared" si="24"/>
        <v>0</v>
      </c>
      <c r="J49" s="48">
        <v>0</v>
      </c>
      <c r="K49" s="467">
        <f t="shared" si="25"/>
        <v>0</v>
      </c>
      <c r="L49" s="48">
        <v>0</v>
      </c>
      <c r="M49" s="75">
        <f t="shared" si="26"/>
        <v>0</v>
      </c>
      <c r="N49" s="93">
        <v>0</v>
      </c>
      <c r="O49" s="289">
        <f t="shared" si="18"/>
        <v>0</v>
      </c>
      <c r="P49" s="93">
        <v>0</v>
      </c>
      <c r="Q49" s="252">
        <f t="shared" si="19"/>
        <v>0</v>
      </c>
      <c r="R49" s="142">
        <f t="shared" si="20"/>
        <v>0</v>
      </c>
      <c r="S49" s="143">
        <f t="shared" si="21"/>
        <v>0</v>
      </c>
      <c r="T49" s="34"/>
      <c r="W49" s="388"/>
      <c r="X49" s="672"/>
      <c r="Y49" s="673"/>
    </row>
    <row r="50" spans="1:25" s="35" customFormat="1" ht="12" customHeight="1" x14ac:dyDescent="0.25">
      <c r="A50" s="675"/>
      <c r="B50" s="29"/>
      <c r="C50" s="165"/>
      <c r="D50" s="229"/>
      <c r="E50" s="345">
        <f t="shared" si="22"/>
        <v>0</v>
      </c>
      <c r="F50" s="233">
        <v>0</v>
      </c>
      <c r="G50" s="250">
        <f t="shared" si="23"/>
        <v>0</v>
      </c>
      <c r="H50" s="233">
        <v>0</v>
      </c>
      <c r="I50" s="64">
        <f t="shared" si="24"/>
        <v>0</v>
      </c>
      <c r="J50" s="233">
        <v>0</v>
      </c>
      <c r="K50" s="467">
        <f t="shared" si="25"/>
        <v>0</v>
      </c>
      <c r="L50" s="233">
        <v>0</v>
      </c>
      <c r="M50" s="75">
        <f t="shared" si="26"/>
        <v>0</v>
      </c>
      <c r="N50" s="234">
        <v>0</v>
      </c>
      <c r="O50" s="289">
        <f t="shared" si="18"/>
        <v>0</v>
      </c>
      <c r="P50" s="234">
        <v>0</v>
      </c>
      <c r="Q50" s="252">
        <f t="shared" si="19"/>
        <v>0</v>
      </c>
      <c r="R50" s="142">
        <f t="shared" si="20"/>
        <v>0</v>
      </c>
      <c r="S50" s="143">
        <f t="shared" si="21"/>
        <v>0</v>
      </c>
      <c r="T50" s="34"/>
      <c r="W50" s="388"/>
      <c r="X50" s="393"/>
      <c r="Y50" s="279"/>
    </row>
    <row r="51" spans="1:25" s="35" customFormat="1" ht="12" customHeight="1" x14ac:dyDescent="0.25">
      <c r="A51" s="675"/>
      <c r="B51" s="29"/>
      <c r="C51" s="165"/>
      <c r="D51" s="229"/>
      <c r="E51" s="345">
        <f t="shared" si="22"/>
        <v>0</v>
      </c>
      <c r="F51" s="48">
        <v>0</v>
      </c>
      <c r="G51" s="250">
        <f t="shared" si="23"/>
        <v>0</v>
      </c>
      <c r="H51" s="48">
        <v>0</v>
      </c>
      <c r="I51" s="64">
        <f t="shared" si="24"/>
        <v>0</v>
      </c>
      <c r="J51" s="48">
        <v>0</v>
      </c>
      <c r="K51" s="467">
        <f t="shared" si="25"/>
        <v>0</v>
      </c>
      <c r="L51" s="48">
        <v>0</v>
      </c>
      <c r="M51" s="75">
        <f t="shared" si="26"/>
        <v>0</v>
      </c>
      <c r="N51" s="93">
        <v>0</v>
      </c>
      <c r="O51" s="289">
        <f t="shared" si="18"/>
        <v>0</v>
      </c>
      <c r="P51" s="93">
        <v>0</v>
      </c>
      <c r="Q51" s="252">
        <f t="shared" si="19"/>
        <v>0</v>
      </c>
      <c r="R51" s="142">
        <f t="shared" si="20"/>
        <v>0</v>
      </c>
      <c r="S51" s="143">
        <f t="shared" si="21"/>
        <v>0</v>
      </c>
      <c r="T51" s="34"/>
      <c r="W51" s="388"/>
      <c r="X51" s="389"/>
      <c r="Y51" s="279"/>
    </row>
    <row r="52" spans="1:25" s="35" customFormat="1" ht="12" customHeight="1" x14ac:dyDescent="0.25">
      <c r="A52" s="675"/>
      <c r="B52" s="29"/>
      <c r="C52" s="165"/>
      <c r="D52" s="229"/>
      <c r="E52" s="345">
        <f t="shared" si="22"/>
        <v>0</v>
      </c>
      <c r="F52" s="48">
        <v>0</v>
      </c>
      <c r="G52" s="250">
        <f t="shared" si="23"/>
        <v>0</v>
      </c>
      <c r="H52" s="48">
        <v>0</v>
      </c>
      <c r="I52" s="64">
        <f t="shared" si="24"/>
        <v>0</v>
      </c>
      <c r="J52" s="48">
        <v>0</v>
      </c>
      <c r="K52" s="467">
        <f t="shared" si="25"/>
        <v>0</v>
      </c>
      <c r="L52" s="48">
        <v>0</v>
      </c>
      <c r="M52" s="75">
        <f t="shared" si="26"/>
        <v>0</v>
      </c>
      <c r="N52" s="93">
        <v>0</v>
      </c>
      <c r="O52" s="289">
        <f t="shared" si="18"/>
        <v>0</v>
      </c>
      <c r="P52" s="93">
        <v>0</v>
      </c>
      <c r="Q52" s="252">
        <f t="shared" si="19"/>
        <v>0</v>
      </c>
      <c r="R52" s="142">
        <f t="shared" si="20"/>
        <v>0</v>
      </c>
      <c r="S52" s="143">
        <f t="shared" si="21"/>
        <v>0</v>
      </c>
      <c r="T52" s="34"/>
      <c r="W52" s="388"/>
      <c r="X52" s="389"/>
      <c r="Y52" s="279"/>
    </row>
    <row r="53" spans="1:25" s="35" customFormat="1" ht="12" customHeight="1" x14ac:dyDescent="0.25">
      <c r="A53" s="675"/>
      <c r="B53" s="29"/>
      <c r="C53" s="165"/>
      <c r="D53" s="229"/>
      <c r="E53" s="345">
        <f t="shared" si="22"/>
        <v>0</v>
      </c>
      <c r="F53" s="48">
        <v>0</v>
      </c>
      <c r="G53" s="250">
        <f t="shared" si="23"/>
        <v>0</v>
      </c>
      <c r="H53" s="48">
        <v>0</v>
      </c>
      <c r="I53" s="64">
        <f t="shared" si="24"/>
        <v>0</v>
      </c>
      <c r="J53" s="48">
        <v>0</v>
      </c>
      <c r="K53" s="467">
        <f t="shared" si="25"/>
        <v>0</v>
      </c>
      <c r="L53" s="48">
        <v>0</v>
      </c>
      <c r="M53" s="75">
        <f t="shared" si="26"/>
        <v>0</v>
      </c>
      <c r="N53" s="93">
        <v>0</v>
      </c>
      <c r="O53" s="289">
        <f t="shared" si="18"/>
        <v>0</v>
      </c>
      <c r="P53" s="93">
        <v>0</v>
      </c>
      <c r="Q53" s="252">
        <f t="shared" si="19"/>
        <v>0</v>
      </c>
      <c r="R53" s="142">
        <f t="shared" si="20"/>
        <v>0</v>
      </c>
      <c r="S53" s="143">
        <f t="shared" si="21"/>
        <v>0</v>
      </c>
      <c r="T53" s="34"/>
      <c r="W53" s="388"/>
      <c r="X53" s="389"/>
      <c r="Y53" s="279"/>
    </row>
    <row r="54" spans="1:25" s="35" customFormat="1" ht="12" customHeight="1" x14ac:dyDescent="0.25">
      <c r="A54" s="675"/>
      <c r="B54" s="29"/>
      <c r="C54" s="165"/>
      <c r="D54" s="229"/>
      <c r="E54" s="345">
        <f t="shared" si="22"/>
        <v>0</v>
      </c>
      <c r="F54" s="48">
        <v>0</v>
      </c>
      <c r="G54" s="250">
        <f t="shared" si="23"/>
        <v>0</v>
      </c>
      <c r="H54" s="48">
        <v>0</v>
      </c>
      <c r="I54" s="64">
        <f t="shared" si="24"/>
        <v>0</v>
      </c>
      <c r="J54" s="48">
        <v>0</v>
      </c>
      <c r="K54" s="467">
        <f t="shared" si="25"/>
        <v>0</v>
      </c>
      <c r="L54" s="48">
        <v>0</v>
      </c>
      <c r="M54" s="75">
        <f t="shared" si="26"/>
        <v>0</v>
      </c>
      <c r="N54" s="93">
        <v>0</v>
      </c>
      <c r="O54" s="289">
        <f t="shared" si="18"/>
        <v>0</v>
      </c>
      <c r="P54" s="93">
        <v>0</v>
      </c>
      <c r="Q54" s="252">
        <f t="shared" si="19"/>
        <v>0</v>
      </c>
      <c r="R54" s="142">
        <f t="shared" si="20"/>
        <v>0</v>
      </c>
      <c r="S54" s="143">
        <f t="shared" si="21"/>
        <v>0</v>
      </c>
      <c r="T54" s="34"/>
      <c r="W54" s="388"/>
      <c r="X54" s="389"/>
      <c r="Y54" s="279"/>
    </row>
    <row r="55" spans="1:25" s="35" customFormat="1" ht="12" customHeight="1" x14ac:dyDescent="0.25">
      <c r="A55" s="675"/>
      <c r="B55" s="29"/>
      <c r="C55" s="165"/>
      <c r="D55" s="229"/>
      <c r="E55" s="345">
        <f t="shared" si="22"/>
        <v>0</v>
      </c>
      <c r="F55" s="48">
        <v>0</v>
      </c>
      <c r="G55" s="250">
        <f t="shared" si="23"/>
        <v>0</v>
      </c>
      <c r="H55" s="48">
        <v>0</v>
      </c>
      <c r="I55" s="64">
        <f t="shared" si="24"/>
        <v>0</v>
      </c>
      <c r="J55" s="48">
        <v>0</v>
      </c>
      <c r="K55" s="467">
        <f t="shared" si="25"/>
        <v>0</v>
      </c>
      <c r="L55" s="48">
        <v>0</v>
      </c>
      <c r="M55" s="75">
        <f t="shared" si="26"/>
        <v>0</v>
      </c>
      <c r="N55" s="93">
        <v>0</v>
      </c>
      <c r="O55" s="289">
        <f t="shared" si="18"/>
        <v>0</v>
      </c>
      <c r="P55" s="93">
        <v>0</v>
      </c>
      <c r="Q55" s="252">
        <f t="shared" si="19"/>
        <v>0</v>
      </c>
      <c r="R55" s="142">
        <f t="shared" si="20"/>
        <v>0</v>
      </c>
      <c r="S55" s="143">
        <f t="shared" si="21"/>
        <v>0</v>
      </c>
      <c r="T55" s="34"/>
      <c r="W55" s="388"/>
      <c r="X55" s="389"/>
      <c r="Y55" s="279"/>
    </row>
    <row r="56" spans="1:25" s="35" customFormat="1" ht="12" customHeight="1" x14ac:dyDescent="0.25">
      <c r="A56" s="675"/>
      <c r="B56" s="29"/>
      <c r="C56" s="165"/>
      <c r="D56" s="229"/>
      <c r="E56" s="345">
        <f t="shared" si="22"/>
        <v>0</v>
      </c>
      <c r="F56" s="48">
        <v>0</v>
      </c>
      <c r="G56" s="250">
        <f t="shared" si="23"/>
        <v>0</v>
      </c>
      <c r="H56" s="48">
        <v>0</v>
      </c>
      <c r="I56" s="64">
        <f t="shared" si="24"/>
        <v>0</v>
      </c>
      <c r="J56" s="48">
        <v>0</v>
      </c>
      <c r="K56" s="467">
        <f t="shared" si="25"/>
        <v>0</v>
      </c>
      <c r="L56" s="48">
        <v>0</v>
      </c>
      <c r="M56" s="75">
        <f t="shared" si="26"/>
        <v>0</v>
      </c>
      <c r="N56" s="93">
        <v>0</v>
      </c>
      <c r="O56" s="289">
        <f t="shared" si="18"/>
        <v>0</v>
      </c>
      <c r="P56" s="93">
        <v>0</v>
      </c>
      <c r="Q56" s="252">
        <f t="shared" si="19"/>
        <v>0</v>
      </c>
      <c r="R56" s="142">
        <f t="shared" si="20"/>
        <v>0</v>
      </c>
      <c r="S56" s="143">
        <f t="shared" si="21"/>
        <v>0</v>
      </c>
      <c r="T56" s="34"/>
      <c r="W56" s="388"/>
      <c r="X56" s="389"/>
      <c r="Y56" s="279"/>
    </row>
    <row r="57" spans="1:25" s="35" customFormat="1" ht="12" customHeight="1" x14ac:dyDescent="0.25">
      <c r="A57" s="675"/>
      <c r="B57" s="29"/>
      <c r="C57" s="165"/>
      <c r="D57" s="229"/>
      <c r="E57" s="345">
        <f t="shared" si="22"/>
        <v>0</v>
      </c>
      <c r="F57" s="48">
        <v>0</v>
      </c>
      <c r="G57" s="250">
        <f t="shared" si="23"/>
        <v>0</v>
      </c>
      <c r="H57" s="48">
        <v>0</v>
      </c>
      <c r="I57" s="64">
        <f t="shared" si="24"/>
        <v>0</v>
      </c>
      <c r="J57" s="48">
        <v>0</v>
      </c>
      <c r="K57" s="467">
        <f t="shared" si="25"/>
        <v>0</v>
      </c>
      <c r="L57" s="48">
        <v>0</v>
      </c>
      <c r="M57" s="75">
        <f t="shared" si="26"/>
        <v>0</v>
      </c>
      <c r="N57" s="93">
        <v>0</v>
      </c>
      <c r="O57" s="289">
        <f t="shared" si="18"/>
        <v>0</v>
      </c>
      <c r="P57" s="93">
        <v>0</v>
      </c>
      <c r="Q57" s="252">
        <f t="shared" si="19"/>
        <v>0</v>
      </c>
      <c r="R57" s="142">
        <f t="shared" si="20"/>
        <v>0</v>
      </c>
      <c r="S57" s="143">
        <f t="shared" si="21"/>
        <v>0</v>
      </c>
      <c r="T57" s="34"/>
      <c r="W57" s="394"/>
      <c r="X57" s="395"/>
      <c r="Y57" s="280"/>
    </row>
    <row r="58" spans="1:25" s="35" customFormat="1" ht="12" customHeight="1" thickBot="1" x14ac:dyDescent="0.25">
      <c r="A58" s="675"/>
      <c r="B58" s="29"/>
      <c r="C58" s="165"/>
      <c r="D58" s="229"/>
      <c r="E58" s="345">
        <f t="shared" si="22"/>
        <v>0</v>
      </c>
      <c r="F58" s="48">
        <v>0</v>
      </c>
      <c r="G58" s="250">
        <f t="shared" si="23"/>
        <v>0</v>
      </c>
      <c r="H58" s="48">
        <v>0</v>
      </c>
      <c r="I58" s="64">
        <f t="shared" si="24"/>
        <v>0</v>
      </c>
      <c r="J58" s="48">
        <v>0</v>
      </c>
      <c r="K58" s="467">
        <f t="shared" si="25"/>
        <v>0</v>
      </c>
      <c r="L58" s="48">
        <v>0</v>
      </c>
      <c r="M58" s="75">
        <f t="shared" si="26"/>
        <v>0</v>
      </c>
      <c r="N58" s="93">
        <v>0</v>
      </c>
      <c r="O58" s="289">
        <f t="shared" si="18"/>
        <v>0</v>
      </c>
      <c r="P58" s="93">
        <v>0</v>
      </c>
      <c r="Q58" s="252">
        <f t="shared" si="19"/>
        <v>0</v>
      </c>
      <c r="R58" s="142">
        <f t="shared" si="20"/>
        <v>0</v>
      </c>
      <c r="S58" s="143">
        <f t="shared" si="21"/>
        <v>0</v>
      </c>
      <c r="T58" s="34"/>
      <c r="W58" s="397"/>
      <c r="X58" s="398"/>
      <c r="Y58" s="281"/>
    </row>
    <row r="59" spans="1:25" s="35" customFormat="1" ht="12" customHeight="1" x14ac:dyDescent="0.2">
      <c r="A59" s="675"/>
      <c r="B59" s="29"/>
      <c r="C59" s="165"/>
      <c r="D59" s="229"/>
      <c r="E59" s="345">
        <f t="shared" si="22"/>
        <v>0</v>
      </c>
      <c r="F59" s="48">
        <v>0</v>
      </c>
      <c r="G59" s="250">
        <f t="shared" si="23"/>
        <v>0</v>
      </c>
      <c r="H59" s="48">
        <v>0</v>
      </c>
      <c r="I59" s="64">
        <f t="shared" si="24"/>
        <v>0</v>
      </c>
      <c r="J59" s="48">
        <v>0</v>
      </c>
      <c r="K59" s="467">
        <f t="shared" si="25"/>
        <v>0</v>
      </c>
      <c r="L59" s="48">
        <v>0</v>
      </c>
      <c r="M59" s="75">
        <f t="shared" si="26"/>
        <v>0</v>
      </c>
      <c r="N59" s="93">
        <v>0</v>
      </c>
      <c r="O59" s="289">
        <f t="shared" si="18"/>
        <v>0</v>
      </c>
      <c r="P59" s="93">
        <v>0</v>
      </c>
      <c r="Q59" s="252">
        <f t="shared" si="19"/>
        <v>0</v>
      </c>
      <c r="R59" s="142">
        <f t="shared" si="20"/>
        <v>0</v>
      </c>
      <c r="S59" s="143">
        <f t="shared" si="21"/>
        <v>0</v>
      </c>
      <c r="T59" s="34"/>
    </row>
    <row r="60" spans="1:25" s="35" customFormat="1" ht="12" customHeight="1" x14ac:dyDescent="0.2">
      <c r="A60" s="675"/>
      <c r="B60" s="29"/>
      <c r="C60" s="165"/>
      <c r="D60" s="229"/>
      <c r="E60" s="345">
        <f t="shared" si="22"/>
        <v>0</v>
      </c>
      <c r="F60" s="48">
        <v>0</v>
      </c>
      <c r="G60" s="250">
        <f t="shared" si="23"/>
        <v>0</v>
      </c>
      <c r="H60" s="48">
        <v>0</v>
      </c>
      <c r="I60" s="64">
        <f t="shared" si="24"/>
        <v>0</v>
      </c>
      <c r="J60" s="48">
        <v>0</v>
      </c>
      <c r="K60" s="467">
        <f t="shared" si="25"/>
        <v>0</v>
      </c>
      <c r="L60" s="48">
        <v>0</v>
      </c>
      <c r="M60" s="75">
        <f t="shared" si="26"/>
        <v>0</v>
      </c>
      <c r="N60" s="93">
        <v>0</v>
      </c>
      <c r="O60" s="289">
        <f t="shared" si="18"/>
        <v>0</v>
      </c>
      <c r="P60" s="93">
        <v>0</v>
      </c>
      <c r="Q60" s="252">
        <f t="shared" si="19"/>
        <v>0</v>
      </c>
      <c r="R60" s="142">
        <f t="shared" si="20"/>
        <v>0</v>
      </c>
      <c r="S60" s="143">
        <f t="shared" si="21"/>
        <v>0</v>
      </c>
      <c r="T60" s="34"/>
    </row>
    <row r="61" spans="1:25" s="35" customFormat="1" ht="12" customHeight="1" x14ac:dyDescent="0.2">
      <c r="A61" s="675"/>
      <c r="B61" s="29"/>
      <c r="C61" s="165"/>
      <c r="D61" s="229"/>
      <c r="E61" s="345">
        <f t="shared" si="22"/>
        <v>0</v>
      </c>
      <c r="F61" s="48">
        <v>0</v>
      </c>
      <c r="G61" s="250">
        <f t="shared" si="23"/>
        <v>0</v>
      </c>
      <c r="H61" s="48">
        <v>0</v>
      </c>
      <c r="I61" s="64">
        <f t="shared" si="24"/>
        <v>0</v>
      </c>
      <c r="J61" s="48">
        <v>0</v>
      </c>
      <c r="K61" s="467">
        <f t="shared" si="25"/>
        <v>0</v>
      </c>
      <c r="L61" s="48">
        <v>0</v>
      </c>
      <c r="M61" s="75">
        <f t="shared" si="26"/>
        <v>0</v>
      </c>
      <c r="N61" s="93">
        <v>0</v>
      </c>
      <c r="O61" s="289">
        <f t="shared" si="18"/>
        <v>0</v>
      </c>
      <c r="P61" s="93">
        <v>0</v>
      </c>
      <c r="Q61" s="252">
        <f t="shared" si="19"/>
        <v>0</v>
      </c>
      <c r="R61" s="142">
        <f t="shared" si="20"/>
        <v>0</v>
      </c>
      <c r="S61" s="143">
        <f t="shared" si="21"/>
        <v>0</v>
      </c>
      <c r="T61" s="34"/>
    </row>
    <row r="62" spans="1:25" s="35" customFormat="1" ht="12" customHeight="1" x14ac:dyDescent="0.2">
      <c r="A62" s="675"/>
      <c r="B62" s="29"/>
      <c r="C62" s="165"/>
      <c r="D62" s="229"/>
      <c r="E62" s="345">
        <f t="shared" si="22"/>
        <v>0</v>
      </c>
      <c r="F62" s="48">
        <v>0</v>
      </c>
      <c r="G62" s="250">
        <f t="shared" si="23"/>
        <v>0</v>
      </c>
      <c r="H62" s="48">
        <v>0</v>
      </c>
      <c r="I62" s="64">
        <f t="shared" si="24"/>
        <v>0</v>
      </c>
      <c r="J62" s="48">
        <v>0</v>
      </c>
      <c r="K62" s="467">
        <f t="shared" si="25"/>
        <v>0</v>
      </c>
      <c r="L62" s="48">
        <v>0</v>
      </c>
      <c r="M62" s="75">
        <f t="shared" si="26"/>
        <v>0</v>
      </c>
      <c r="N62" s="93">
        <v>0</v>
      </c>
      <c r="O62" s="289">
        <f t="shared" si="18"/>
        <v>0</v>
      </c>
      <c r="P62" s="93">
        <v>0</v>
      </c>
      <c r="Q62" s="252">
        <f t="shared" si="19"/>
        <v>0</v>
      </c>
      <c r="R62" s="142">
        <f t="shared" si="20"/>
        <v>0</v>
      </c>
      <c r="S62" s="143">
        <f t="shared" si="21"/>
        <v>0</v>
      </c>
      <c r="T62" s="34"/>
    </row>
    <row r="63" spans="1:25" s="35" customFormat="1" ht="12" customHeight="1" x14ac:dyDescent="0.2">
      <c r="A63" s="675"/>
      <c r="B63" s="29"/>
      <c r="C63" s="165"/>
      <c r="D63" s="229"/>
      <c r="E63" s="345">
        <f t="shared" si="22"/>
        <v>0</v>
      </c>
      <c r="F63" s="48">
        <v>0</v>
      </c>
      <c r="G63" s="250">
        <f t="shared" si="23"/>
        <v>0</v>
      </c>
      <c r="H63" s="48">
        <v>0</v>
      </c>
      <c r="I63" s="64">
        <f t="shared" si="24"/>
        <v>0</v>
      </c>
      <c r="J63" s="48">
        <v>0</v>
      </c>
      <c r="K63" s="467">
        <f t="shared" si="25"/>
        <v>0</v>
      </c>
      <c r="L63" s="48">
        <v>0</v>
      </c>
      <c r="M63" s="75">
        <f t="shared" si="26"/>
        <v>0</v>
      </c>
      <c r="N63" s="93">
        <v>0</v>
      </c>
      <c r="O63" s="289">
        <f t="shared" si="18"/>
        <v>0</v>
      </c>
      <c r="P63" s="93">
        <v>0</v>
      </c>
      <c r="Q63" s="252">
        <f t="shared" si="19"/>
        <v>0</v>
      </c>
      <c r="R63" s="142">
        <f t="shared" si="20"/>
        <v>0</v>
      </c>
      <c r="S63" s="143">
        <f t="shared" si="21"/>
        <v>0</v>
      </c>
      <c r="T63" s="34"/>
    </row>
    <row r="64" spans="1:25" s="35" customFormat="1" ht="12" customHeight="1" x14ac:dyDescent="0.2">
      <c r="A64" s="675"/>
      <c r="B64" s="29"/>
      <c r="C64" s="165"/>
      <c r="D64" s="229"/>
      <c r="E64" s="345">
        <f t="shared" si="22"/>
        <v>0</v>
      </c>
      <c r="F64" s="48">
        <v>0</v>
      </c>
      <c r="G64" s="250">
        <f t="shared" si="23"/>
        <v>0</v>
      </c>
      <c r="H64" s="48">
        <v>0</v>
      </c>
      <c r="I64" s="64">
        <f t="shared" si="24"/>
        <v>0</v>
      </c>
      <c r="J64" s="48">
        <v>0</v>
      </c>
      <c r="K64" s="467">
        <f t="shared" si="25"/>
        <v>0</v>
      </c>
      <c r="L64" s="48">
        <v>0</v>
      </c>
      <c r="M64" s="75">
        <f t="shared" si="26"/>
        <v>0</v>
      </c>
      <c r="N64" s="93">
        <v>0</v>
      </c>
      <c r="O64" s="289">
        <f t="shared" si="18"/>
        <v>0</v>
      </c>
      <c r="P64" s="93">
        <v>0</v>
      </c>
      <c r="Q64" s="252">
        <f t="shared" si="19"/>
        <v>0</v>
      </c>
      <c r="R64" s="142">
        <f t="shared" si="20"/>
        <v>0</v>
      </c>
      <c r="S64" s="143">
        <f t="shared" si="21"/>
        <v>0</v>
      </c>
      <c r="T64" s="34"/>
    </row>
    <row r="65" spans="1:29" s="35" customFormat="1" ht="12" customHeight="1" x14ac:dyDescent="0.2">
      <c r="A65" s="675"/>
      <c r="B65" s="29"/>
      <c r="C65" s="165"/>
      <c r="D65" s="229"/>
      <c r="E65" s="345">
        <f t="shared" si="22"/>
        <v>0</v>
      </c>
      <c r="F65" s="48">
        <v>0</v>
      </c>
      <c r="G65" s="250">
        <f t="shared" si="23"/>
        <v>0</v>
      </c>
      <c r="H65" s="48">
        <v>0</v>
      </c>
      <c r="I65" s="64">
        <f t="shared" si="24"/>
        <v>0</v>
      </c>
      <c r="J65" s="48">
        <v>0</v>
      </c>
      <c r="K65" s="467">
        <f t="shared" si="25"/>
        <v>0</v>
      </c>
      <c r="L65" s="48">
        <v>0</v>
      </c>
      <c r="M65" s="75">
        <f t="shared" si="26"/>
        <v>0</v>
      </c>
      <c r="N65" s="93">
        <v>0</v>
      </c>
      <c r="O65" s="289">
        <f t="shared" si="18"/>
        <v>0</v>
      </c>
      <c r="P65" s="93">
        <v>0</v>
      </c>
      <c r="Q65" s="252">
        <f t="shared" si="19"/>
        <v>0</v>
      </c>
      <c r="R65" s="142">
        <f t="shared" si="20"/>
        <v>0</v>
      </c>
      <c r="S65" s="143">
        <f t="shared" si="21"/>
        <v>0</v>
      </c>
      <c r="T65" s="34"/>
    </row>
    <row r="66" spans="1:29" s="35" customFormat="1" ht="12" customHeight="1" thickBot="1" x14ac:dyDescent="0.25">
      <c r="A66" s="676"/>
      <c r="B66" s="30"/>
      <c r="C66" s="166"/>
      <c r="D66" s="230"/>
      <c r="E66" s="347"/>
      <c r="F66" s="49">
        <v>0</v>
      </c>
      <c r="G66" s="250">
        <f t="shared" si="23"/>
        <v>0</v>
      </c>
      <c r="H66" s="49">
        <v>0</v>
      </c>
      <c r="I66" s="64">
        <f t="shared" si="24"/>
        <v>0</v>
      </c>
      <c r="J66" s="49">
        <v>0</v>
      </c>
      <c r="K66" s="467">
        <f t="shared" si="25"/>
        <v>0</v>
      </c>
      <c r="L66" s="49">
        <v>0</v>
      </c>
      <c r="M66" s="75">
        <f t="shared" si="26"/>
        <v>0</v>
      </c>
      <c r="N66" s="94">
        <v>0</v>
      </c>
      <c r="O66" s="289">
        <f t="shared" si="18"/>
        <v>0</v>
      </c>
      <c r="P66" s="94">
        <v>0</v>
      </c>
      <c r="Q66" s="252">
        <f t="shared" si="19"/>
        <v>0</v>
      </c>
      <c r="R66" s="142">
        <f t="shared" si="20"/>
        <v>0</v>
      </c>
      <c r="S66" s="143">
        <f t="shared" si="21"/>
        <v>0</v>
      </c>
      <c r="T66" s="34"/>
    </row>
    <row r="67" spans="1:29" s="111" customFormat="1" ht="18.75" customHeight="1" thickBot="1" x14ac:dyDescent="0.25">
      <c r="A67" s="36"/>
      <c r="B67" s="253" t="s">
        <v>194</v>
      </c>
      <c r="C67" s="254"/>
      <c r="D67" s="254"/>
      <c r="E67" s="254"/>
      <c r="F67" s="117"/>
      <c r="G67" s="255">
        <f>SUM(G42:G66)</f>
        <v>0</v>
      </c>
      <c r="H67" s="117"/>
      <c r="I67" s="256">
        <f>SUM(I42:I66)</f>
        <v>0</v>
      </c>
      <c r="J67" s="117"/>
      <c r="K67" s="256">
        <f>SUM(K42:K66)</f>
        <v>0</v>
      </c>
      <c r="L67" s="117"/>
      <c r="M67" s="256">
        <f>SUM(M42:M66)</f>
        <v>0</v>
      </c>
      <c r="N67" s="117"/>
      <c r="O67" s="256">
        <f>SUM(O42:O66)</f>
        <v>0</v>
      </c>
      <c r="P67" s="117"/>
      <c r="Q67" s="256">
        <f>SUM(Q42:Q66)</f>
        <v>0</v>
      </c>
      <c r="R67" s="117"/>
      <c r="S67" s="257">
        <f>SUM(S42:S66)</f>
        <v>0</v>
      </c>
      <c r="T67" s="110"/>
    </row>
    <row r="68" spans="1:29" s="239" customFormat="1" ht="18.75" customHeight="1" thickTop="1" thickBot="1" x14ac:dyDescent="0.25">
      <c r="A68" s="36"/>
      <c r="B68" s="253"/>
      <c r="C68" s="254"/>
      <c r="D68" s="254"/>
      <c r="E68" s="254"/>
      <c r="F68" s="117"/>
      <c r="G68" s="255"/>
      <c r="H68" s="117"/>
      <c r="I68" s="255"/>
      <c r="J68" s="117"/>
      <c r="K68" s="255"/>
      <c r="L68" s="117"/>
      <c r="M68" s="255"/>
      <c r="N68" s="117"/>
      <c r="O68" s="255"/>
      <c r="P68" s="117"/>
      <c r="Q68" s="255"/>
      <c r="R68" s="117"/>
      <c r="S68" s="119"/>
      <c r="T68" s="238"/>
    </row>
    <row r="69" spans="1:29" s="111" customFormat="1" ht="18.75" customHeight="1" thickTop="1" thickBot="1" x14ac:dyDescent="0.25">
      <c r="A69" s="36"/>
      <c r="B69" s="235" t="s">
        <v>195</v>
      </c>
      <c r="C69" s="236"/>
      <c r="D69" s="236"/>
      <c r="E69" s="236"/>
      <c r="F69" s="117"/>
      <c r="G69" s="237">
        <f>G37+G67</f>
        <v>0</v>
      </c>
      <c r="H69" s="117"/>
      <c r="I69" s="237">
        <f>I37+I67</f>
        <v>0</v>
      </c>
      <c r="J69" s="117"/>
      <c r="K69" s="237">
        <f>K37+K67</f>
        <v>0</v>
      </c>
      <c r="L69" s="117"/>
      <c r="M69" s="237">
        <f>M37+M67</f>
        <v>0</v>
      </c>
      <c r="N69" s="117"/>
      <c r="O69" s="237">
        <f>O37+O67</f>
        <v>0</v>
      </c>
      <c r="P69" s="117"/>
      <c r="Q69" s="237">
        <f>Q37+Q67</f>
        <v>0</v>
      </c>
      <c r="R69" s="117"/>
      <c r="S69" s="237">
        <f>S37+S67</f>
        <v>0</v>
      </c>
      <c r="T69" s="110"/>
    </row>
    <row r="70" spans="1:29" s="36" customFormat="1" ht="13.5" thickTop="1" x14ac:dyDescent="0.2">
      <c r="A70" s="5"/>
      <c r="C70" s="32"/>
      <c r="D70" s="32"/>
      <c r="E70" s="5"/>
      <c r="F70" s="5"/>
      <c r="G70" s="5"/>
      <c r="H70" s="5"/>
      <c r="I70" s="5"/>
      <c r="J70" s="5"/>
      <c r="K70" s="5"/>
      <c r="L70" s="5"/>
      <c r="M70" s="5"/>
      <c r="N70" s="5"/>
      <c r="O70" s="5"/>
      <c r="P70" s="5"/>
      <c r="Q70" s="5"/>
      <c r="R70" s="149"/>
      <c r="S70" s="149"/>
      <c r="T70" s="5"/>
      <c r="U70" s="5"/>
      <c r="V70" s="112"/>
      <c r="W70" s="113"/>
      <c r="X70" s="5"/>
      <c r="Y70" s="5"/>
      <c r="Z70" s="5"/>
      <c r="AA70" s="5"/>
    </row>
    <row r="71" spans="1:29" s="36" customFormat="1" ht="12.75" x14ac:dyDescent="0.2">
      <c r="A71" s="5"/>
      <c r="C71" s="5"/>
      <c r="D71" s="5"/>
      <c r="E71" s="5"/>
      <c r="F71" s="5"/>
      <c r="G71" s="5"/>
      <c r="H71" s="5"/>
      <c r="I71" s="5"/>
      <c r="J71" s="5" t="s">
        <v>500</v>
      </c>
      <c r="K71" s="5"/>
      <c r="L71" s="5"/>
      <c r="M71" s="5"/>
      <c r="N71" s="5"/>
      <c r="O71" s="5"/>
      <c r="P71" s="5"/>
      <c r="Q71" s="5"/>
      <c r="R71" s="149"/>
      <c r="S71" s="149"/>
      <c r="T71" s="5"/>
      <c r="U71" s="5"/>
      <c r="V71" s="112"/>
      <c r="W71" s="113"/>
      <c r="X71" s="5"/>
      <c r="Y71" s="5"/>
      <c r="Z71" s="5"/>
      <c r="AA71" s="5"/>
      <c r="AB71" s="5"/>
      <c r="AC71" s="5"/>
    </row>
    <row r="72" spans="1:29" s="36" customFormat="1" ht="38.25" x14ac:dyDescent="0.2">
      <c r="A72" s="5"/>
      <c r="C72" s="5"/>
      <c r="D72" s="5"/>
      <c r="E72" s="5"/>
      <c r="F72" s="5"/>
      <c r="G72" s="5"/>
      <c r="H72" s="5"/>
      <c r="I72" s="5"/>
      <c r="J72" s="429" t="s">
        <v>502</v>
      </c>
      <c r="K72" s="430"/>
      <c r="L72" s="431"/>
      <c r="M72" s="436" t="s">
        <v>552</v>
      </c>
      <c r="N72" s="437" t="s">
        <v>26</v>
      </c>
      <c r="O72" s="438" t="s">
        <v>509</v>
      </c>
      <c r="P72" s="5"/>
      <c r="Q72" s="5"/>
      <c r="R72" s="149"/>
      <c r="S72" s="149"/>
      <c r="T72" s="5"/>
      <c r="U72" s="5"/>
      <c r="V72" s="112"/>
      <c r="W72" s="113"/>
      <c r="X72" s="5"/>
      <c r="Y72" s="5"/>
      <c r="Z72" s="5"/>
      <c r="AA72" s="5"/>
      <c r="AB72" s="5"/>
      <c r="AC72" s="5"/>
    </row>
    <row r="73" spans="1:29" s="36" customFormat="1" ht="12.75" x14ac:dyDescent="0.2">
      <c r="A73" s="5"/>
      <c r="C73" s="5"/>
      <c r="D73" s="5"/>
      <c r="E73" s="5"/>
      <c r="F73" s="5"/>
      <c r="G73" s="5"/>
      <c r="H73" s="5"/>
      <c r="I73" s="5"/>
      <c r="J73" s="5" t="s">
        <v>255</v>
      </c>
      <c r="K73" s="5"/>
      <c r="L73" s="5"/>
      <c r="M73" s="5">
        <v>2080</v>
      </c>
      <c r="N73" s="432">
        <v>0.75</v>
      </c>
      <c r="O73" s="589">
        <f>M73*N73</f>
        <v>1560</v>
      </c>
      <c r="P73" s="5"/>
      <c r="Q73" s="5"/>
      <c r="R73" s="149"/>
      <c r="S73" s="149"/>
      <c r="T73" s="5"/>
      <c r="U73" s="5"/>
      <c r="V73" s="112"/>
      <c r="W73" s="113"/>
      <c r="X73" s="5"/>
      <c r="Y73" s="5"/>
      <c r="Z73" s="5"/>
      <c r="AA73" s="5"/>
      <c r="AB73" s="5"/>
      <c r="AC73" s="5"/>
    </row>
    <row r="74" spans="1:29" s="36" customFormat="1" ht="12.75" x14ac:dyDescent="0.2">
      <c r="A74" s="5"/>
      <c r="C74" s="5"/>
      <c r="D74" s="5"/>
      <c r="E74" s="5"/>
      <c r="F74" s="5"/>
      <c r="G74" s="5"/>
      <c r="H74" s="5"/>
      <c r="I74" s="5"/>
      <c r="J74" s="5" t="s">
        <v>501</v>
      </c>
      <c r="K74" s="5"/>
      <c r="L74" s="5"/>
      <c r="M74" s="5">
        <v>2080</v>
      </c>
      <c r="N74" s="432">
        <v>0.25</v>
      </c>
      <c r="O74" s="589">
        <f t="shared" ref="O74:O79" si="27">M74*N74</f>
        <v>520</v>
      </c>
      <c r="P74" s="5"/>
      <c r="Q74" s="5"/>
      <c r="R74" s="149"/>
      <c r="S74" s="149"/>
      <c r="T74" s="5"/>
      <c r="U74" s="5"/>
      <c r="V74" s="112"/>
      <c r="W74" s="113"/>
      <c r="X74" s="5"/>
      <c r="Y74" s="5"/>
      <c r="Z74" s="5"/>
      <c r="AA74" s="5"/>
      <c r="AB74" s="5"/>
      <c r="AC74" s="5"/>
    </row>
    <row r="75" spans="1:29" s="36" customFormat="1" ht="12.75" x14ac:dyDescent="0.2">
      <c r="A75" s="5"/>
      <c r="C75" s="5"/>
      <c r="D75" s="5"/>
      <c r="E75" s="5"/>
      <c r="F75" s="5"/>
      <c r="G75" s="5"/>
      <c r="H75" s="5"/>
      <c r="I75" s="5"/>
      <c r="J75" s="5" t="s">
        <v>137</v>
      </c>
      <c r="K75" s="5"/>
      <c r="L75" s="5"/>
      <c r="M75" s="5">
        <v>2080</v>
      </c>
      <c r="N75" s="432">
        <v>0.25</v>
      </c>
      <c r="O75" s="589">
        <f t="shared" si="27"/>
        <v>520</v>
      </c>
      <c r="P75" s="5"/>
      <c r="Q75" s="5"/>
      <c r="R75" s="149"/>
      <c r="S75" s="149"/>
      <c r="T75" s="5"/>
      <c r="U75" s="5"/>
      <c r="V75" s="112"/>
      <c r="W75" s="113"/>
      <c r="X75" s="5"/>
      <c r="Y75" s="5"/>
      <c r="Z75" s="5"/>
      <c r="AA75" s="5"/>
      <c r="AB75" s="5"/>
      <c r="AC75" s="5"/>
    </row>
    <row r="76" spans="1:29" s="36" customFormat="1" ht="12.75" x14ac:dyDescent="0.2">
      <c r="A76" s="5"/>
      <c r="C76" s="5"/>
      <c r="D76" s="5"/>
      <c r="E76" s="5"/>
      <c r="F76" s="5"/>
      <c r="G76" s="5"/>
      <c r="H76" s="5"/>
      <c r="I76" s="5"/>
      <c r="J76" s="5" t="s">
        <v>510</v>
      </c>
      <c r="K76" s="5"/>
      <c r="L76" s="5"/>
      <c r="M76" s="5">
        <v>2080</v>
      </c>
      <c r="N76" s="432">
        <v>0.1</v>
      </c>
      <c r="O76" s="589">
        <f t="shared" si="27"/>
        <v>208</v>
      </c>
      <c r="P76" s="5"/>
      <c r="Q76" s="5"/>
      <c r="R76" s="149"/>
      <c r="S76" s="149"/>
      <c r="T76" s="5"/>
      <c r="U76" s="5"/>
      <c r="V76" s="112"/>
      <c r="W76" s="113"/>
      <c r="X76" s="5"/>
      <c r="Y76" s="5"/>
      <c r="Z76" s="5"/>
      <c r="AA76" s="5"/>
      <c r="AB76" s="5"/>
      <c r="AC76" s="5"/>
    </row>
    <row r="77" spans="1:29" s="36" customFormat="1" ht="12.75" x14ac:dyDescent="0.2">
      <c r="A77" s="5"/>
      <c r="C77" s="5"/>
      <c r="D77" s="5"/>
      <c r="E77" s="5"/>
      <c r="F77" s="5"/>
      <c r="G77" s="5"/>
      <c r="H77" s="5"/>
      <c r="I77" s="5"/>
      <c r="J77" s="5" t="s">
        <v>136</v>
      </c>
      <c r="K77" s="5"/>
      <c r="L77" s="5"/>
      <c r="M77" s="5">
        <v>2080</v>
      </c>
      <c r="N77" s="432">
        <v>0.1</v>
      </c>
      <c r="O77" s="589">
        <f t="shared" si="27"/>
        <v>208</v>
      </c>
      <c r="P77" s="5"/>
      <c r="Q77" s="5"/>
      <c r="R77" s="149"/>
      <c r="S77" s="149"/>
      <c r="T77" s="5"/>
      <c r="U77" s="5"/>
      <c r="V77" s="112"/>
      <c r="W77" s="113"/>
      <c r="X77" s="5"/>
      <c r="Y77" s="5"/>
      <c r="Z77" s="5"/>
      <c r="AA77" s="5"/>
      <c r="AB77" s="5"/>
      <c r="AC77" s="5"/>
    </row>
    <row r="78" spans="1:29" s="36" customFormat="1" ht="12.75" x14ac:dyDescent="0.2">
      <c r="A78" s="5"/>
      <c r="C78" s="5"/>
      <c r="D78" s="5"/>
      <c r="E78" s="5"/>
      <c r="F78" s="5"/>
      <c r="G78" s="5"/>
      <c r="H78" s="5"/>
      <c r="I78" s="5"/>
      <c r="J78" s="5"/>
      <c r="K78" s="5"/>
      <c r="L78" s="5"/>
      <c r="M78" s="5"/>
      <c r="N78" s="432"/>
      <c r="O78" s="589">
        <f t="shared" si="27"/>
        <v>0</v>
      </c>
      <c r="P78" s="5"/>
      <c r="Q78" s="5"/>
      <c r="R78" s="149"/>
      <c r="S78" s="149"/>
      <c r="T78" s="5"/>
      <c r="U78" s="5"/>
      <c r="V78" s="112"/>
      <c r="W78" s="113"/>
      <c r="X78" s="5"/>
      <c r="Y78" s="5"/>
      <c r="Z78" s="5"/>
      <c r="AA78" s="5"/>
      <c r="AB78" s="5"/>
      <c r="AC78" s="5"/>
    </row>
    <row r="79" spans="1:29" s="36" customFormat="1" ht="13.5" thickBot="1" x14ac:dyDescent="0.25">
      <c r="A79" s="5"/>
      <c r="C79" s="5"/>
      <c r="D79" s="5"/>
      <c r="E79" s="5"/>
      <c r="F79" s="5"/>
      <c r="G79" s="5"/>
      <c r="H79" s="5"/>
      <c r="I79" s="5"/>
      <c r="J79" s="5"/>
      <c r="K79" s="5"/>
      <c r="L79" s="5"/>
      <c r="M79" s="5"/>
      <c r="N79" s="432"/>
      <c r="O79" s="589">
        <f t="shared" si="27"/>
        <v>0</v>
      </c>
      <c r="P79" s="5"/>
      <c r="Q79" s="5"/>
      <c r="R79" s="149"/>
      <c r="S79" s="149"/>
      <c r="T79" s="5"/>
      <c r="U79" s="5"/>
      <c r="V79" s="112"/>
      <c r="W79" s="113"/>
      <c r="X79" s="5"/>
      <c r="Y79" s="5"/>
      <c r="Z79" s="5"/>
      <c r="AA79" s="5"/>
      <c r="AB79" s="5"/>
      <c r="AC79" s="5"/>
    </row>
    <row r="80" spans="1:29" s="9" customFormat="1" ht="17.25" thickTop="1" thickBot="1" x14ac:dyDescent="0.3">
      <c r="B80" s="7" t="s">
        <v>33</v>
      </c>
      <c r="C80" s="3"/>
      <c r="D80" s="3"/>
      <c r="E80" s="3"/>
      <c r="F80" s="3"/>
      <c r="G80" s="3"/>
      <c r="H80" s="3"/>
      <c r="I80" s="3"/>
      <c r="J80" s="679" t="s">
        <v>472</v>
      </c>
      <c r="K80" s="680"/>
      <c r="L80" s="680"/>
      <c r="M80" s="680"/>
      <c r="N80" s="439"/>
      <c r="O80" s="590">
        <f>SUM(O73:O79)/2080</f>
        <v>1.45</v>
      </c>
      <c r="P80" s="3"/>
      <c r="Q80" s="3"/>
      <c r="R80" s="4"/>
      <c r="S80" s="4"/>
      <c r="T80" s="3"/>
      <c r="U80" s="3"/>
      <c r="V80" s="268"/>
      <c r="W80" s="59"/>
    </row>
    <row r="81" spans="2:23" s="9" customFormat="1" ht="16.5" thickTop="1" x14ac:dyDescent="0.25">
      <c r="B81" s="3" t="s">
        <v>228</v>
      </c>
      <c r="C81" s="3"/>
      <c r="D81" s="3"/>
      <c r="E81" s="3"/>
      <c r="F81" s="3"/>
      <c r="G81" s="3"/>
      <c r="H81" s="3"/>
      <c r="I81" s="3"/>
      <c r="J81" s="3"/>
      <c r="K81" s="3"/>
      <c r="L81" s="3"/>
      <c r="M81" s="3"/>
      <c r="N81" s="3"/>
      <c r="O81" s="3"/>
      <c r="P81" s="3"/>
      <c r="Q81" s="3"/>
      <c r="R81" s="4"/>
      <c r="S81" s="4"/>
      <c r="T81" s="3"/>
      <c r="U81" s="3"/>
      <c r="V81" s="268"/>
      <c r="W81" s="59"/>
    </row>
    <row r="82" spans="2:23" s="9" customFormat="1" ht="15.75" x14ac:dyDescent="0.25">
      <c r="B82" s="3"/>
      <c r="C82" s="7"/>
      <c r="D82" s="7"/>
      <c r="E82" s="3"/>
      <c r="F82" s="3"/>
      <c r="G82" s="3"/>
      <c r="H82" s="3"/>
      <c r="I82" s="3"/>
      <c r="J82" s="3"/>
      <c r="K82" s="3"/>
      <c r="L82" s="3"/>
      <c r="M82" s="3"/>
      <c r="N82" s="3"/>
      <c r="O82" s="3"/>
      <c r="P82" s="3"/>
      <c r="Q82" s="3"/>
      <c r="R82" s="4"/>
      <c r="S82" s="4"/>
      <c r="T82" s="3"/>
      <c r="U82" s="3"/>
      <c r="V82" s="268"/>
      <c r="W82" s="59"/>
    </row>
    <row r="83" spans="2:23" s="9" customFormat="1" ht="15.75" x14ac:dyDescent="0.25">
      <c r="B83" s="3" t="s">
        <v>402</v>
      </c>
      <c r="C83" s="3"/>
      <c r="D83" s="3"/>
      <c r="E83" s="3"/>
      <c r="F83" s="3"/>
      <c r="G83" s="3"/>
      <c r="H83" s="3"/>
      <c r="I83" s="3"/>
      <c r="J83" s="3"/>
      <c r="K83" s="3"/>
      <c r="L83" s="3"/>
      <c r="M83" s="3"/>
      <c r="N83" s="3"/>
      <c r="O83" s="3"/>
      <c r="P83" s="3"/>
      <c r="Q83" s="3"/>
      <c r="R83" s="4"/>
      <c r="S83" s="4"/>
      <c r="T83" s="3"/>
      <c r="U83" s="3"/>
      <c r="V83" s="268"/>
      <c r="W83" s="59"/>
    </row>
    <row r="84" spans="2:23" s="70" customFormat="1" ht="15.75" x14ac:dyDescent="0.25">
      <c r="B84" s="7" t="s">
        <v>230</v>
      </c>
      <c r="C84" s="3"/>
      <c r="D84" s="3"/>
      <c r="E84" s="3"/>
      <c r="F84" s="3"/>
      <c r="G84" s="3"/>
      <c r="H84" s="3"/>
      <c r="I84" s="3"/>
      <c r="J84" s="3"/>
      <c r="K84" s="3"/>
      <c r="L84" s="3"/>
      <c r="M84" s="3"/>
      <c r="N84" s="3"/>
      <c r="O84" s="3"/>
      <c r="P84" s="3"/>
      <c r="Q84" s="3"/>
      <c r="R84" s="4"/>
      <c r="S84" s="4"/>
      <c r="T84" s="3"/>
      <c r="U84" s="3"/>
      <c r="V84" s="268"/>
      <c r="W84" s="269"/>
    </row>
    <row r="85" spans="2:23" s="9" customFormat="1" ht="15.75" x14ac:dyDescent="0.25">
      <c r="B85" s="3"/>
      <c r="R85" s="83"/>
      <c r="S85" s="83"/>
      <c r="V85" s="270"/>
      <c r="W85" s="59"/>
    </row>
    <row r="86" spans="2:23" x14ac:dyDescent="0.25">
      <c r="V86" s="116"/>
    </row>
    <row r="87" spans="2:23" x14ac:dyDescent="0.25">
      <c r="V87" s="116"/>
    </row>
    <row r="88" spans="2:23" x14ac:dyDescent="0.25">
      <c r="V88" s="116"/>
    </row>
    <row r="89" spans="2:23" x14ac:dyDescent="0.25">
      <c r="V89" s="116"/>
    </row>
    <row r="90" spans="2:23" x14ac:dyDescent="0.25">
      <c r="V90" s="116"/>
    </row>
    <row r="91" spans="2:23" x14ac:dyDescent="0.25">
      <c r="V91" s="116"/>
    </row>
    <row r="92" spans="2:23" x14ac:dyDescent="0.25">
      <c r="V92" s="116"/>
    </row>
    <row r="93" spans="2:23" x14ac:dyDescent="0.25">
      <c r="V93" s="116"/>
    </row>
  </sheetData>
  <sheetProtection sheet="1" formatRows="0" insertRows="0" deleteRows="0" selectLockedCells="1"/>
  <protectedRanges>
    <protectedRange sqref="B12:E36 B42:E66" name="Positions"/>
    <protectedRange sqref="F12:F36 J44:J50 F42:F66" name="TANF"/>
    <protectedRange sqref="H12:H36 H42:H66" name="FVPSA"/>
    <protectedRange sqref="J12:J36 J42:J43 J51:J66" name="GR"/>
    <protectedRange sqref="L12:L36 L42:L66" name="CPI"/>
    <protectedRange sqref="P12:P36 N12:N36 N42:N66 P42:P66" name="ARP"/>
    <protectedRange sqref="X31:X49" name="Positions_1"/>
  </protectedRanges>
  <mergeCells count="23">
    <mergeCell ref="T4:V4"/>
    <mergeCell ref="R38:S38"/>
    <mergeCell ref="N38:O38"/>
    <mergeCell ref="F8:G8"/>
    <mergeCell ref="H8:I8"/>
    <mergeCell ref="J8:K8"/>
    <mergeCell ref="P8:Q8"/>
    <mergeCell ref="X47:Y49"/>
    <mergeCell ref="A10:A36"/>
    <mergeCell ref="N8:O8"/>
    <mergeCell ref="J80:M80"/>
    <mergeCell ref="A1:S1"/>
    <mergeCell ref="A2:S2"/>
    <mergeCell ref="J38:K38"/>
    <mergeCell ref="L8:M8"/>
    <mergeCell ref="H38:I38"/>
    <mergeCell ref="B6:S6"/>
    <mergeCell ref="P38:Q38"/>
    <mergeCell ref="L38:M38"/>
    <mergeCell ref="F38:G38"/>
    <mergeCell ref="J4:K4"/>
    <mergeCell ref="R8:S8"/>
    <mergeCell ref="A40:A66"/>
  </mergeCells>
  <hyperlinks>
    <hyperlink ref="T4" location="'Agency Budget Summary'!A1" display="Click here to return to Agency Budget Summary Page" xr:uid="{00000000-0004-0000-0800-000000000000}"/>
    <hyperlink ref="T4:V4" location="'DCF-ODV Budget Summary'!A1" display="Click here to return to DCF-ODV Budget Summary Page" xr:uid="{00000000-0004-0000-0800-000001000000}"/>
    <hyperlink ref="O4" location="'DCF-ODV Budget Summary'!A1" display="Click here to return to DCF-ODV Budget Summary Page" xr:uid="{00000000-0004-0000-0800-000002000000}"/>
  </hyperlinks>
  <pageMargins left="0.2" right="0.2" top="0.25" bottom="0.25" header="0.3" footer="0.3"/>
  <pageSetup scale="57"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Workbook Instructions</vt:lpstr>
      <vt:lpstr>Cost Allocation Instructions</vt:lpstr>
      <vt:lpstr>Cost Allocation Plan Procedures</vt:lpstr>
      <vt:lpstr>Certification - Cost Allocation</vt:lpstr>
      <vt:lpstr>Fiscal Risk Assessment</vt:lpstr>
      <vt:lpstr>DCF-ODV Budget Summary</vt:lpstr>
      <vt:lpstr>In Kind &amp; Cash Match</vt:lpstr>
      <vt:lpstr>Narrative In Kind &amp; Cash Match</vt:lpstr>
      <vt:lpstr>A. Wages_Salaries %</vt:lpstr>
      <vt:lpstr>B. Fringe Benefits % </vt:lpstr>
      <vt:lpstr>Narrative Fringe Non Linking </vt:lpstr>
      <vt:lpstr>Personnel Non Linking</vt:lpstr>
      <vt:lpstr>C. Occupancy %</vt:lpstr>
      <vt:lpstr>Narrative Occupancy</vt:lpstr>
      <vt:lpstr>D. Insurance % </vt:lpstr>
      <vt:lpstr>Narrative Insurance</vt:lpstr>
      <vt:lpstr>E. Office Expenses %</vt:lpstr>
      <vt:lpstr>Narrative Office Expenses</vt:lpstr>
      <vt:lpstr>F. Travel_Training %</vt:lpstr>
      <vt:lpstr>Narrative Travel_Training</vt:lpstr>
      <vt:lpstr>G. Technology_Equipment % </vt:lpstr>
      <vt:lpstr>Narrative Technology_Equipment</vt:lpstr>
      <vt:lpstr>H. ParticipantProgramServices %</vt:lpstr>
      <vt:lpstr>Narrative Part Program Serv</vt:lpstr>
      <vt:lpstr>I. Contracted Services % </vt:lpstr>
      <vt:lpstr>Narrative Contracted Services</vt:lpstr>
      <vt:lpstr>'A. Wages_Salaries %'!Print_Area</vt:lpstr>
      <vt:lpstr>'B. Fringe Benefits % '!Print_Area</vt:lpstr>
      <vt:lpstr>'C. Occupancy %'!Print_Area</vt:lpstr>
      <vt:lpstr>'Certification - Cost Allocation'!Print_Area</vt:lpstr>
      <vt:lpstr>'Cost Allocation Instructions'!Print_Area</vt:lpstr>
      <vt:lpstr>'Cost Allocation Plan Procedures'!Print_Area</vt:lpstr>
      <vt:lpstr>'D. Insurance % '!Print_Area</vt:lpstr>
      <vt:lpstr>'DCF-ODV Budget Summary'!Print_Area</vt:lpstr>
      <vt:lpstr>'E. Office Expenses %'!Print_Area</vt:lpstr>
      <vt:lpstr>'F. Travel_Training %'!Print_Area</vt:lpstr>
      <vt:lpstr>'Fiscal Risk Assessment'!Print_Area</vt:lpstr>
      <vt:lpstr>'G. Technology_Equipment % '!Print_Area</vt:lpstr>
      <vt:lpstr>'H. ParticipantProgramServices %'!Print_Area</vt:lpstr>
      <vt:lpstr>'I. Contracted Services % '!Print_Area</vt:lpstr>
      <vt:lpstr>'In Kind &amp; Cash Match'!Print_Area</vt:lpstr>
      <vt:lpstr>'Narrative Contracted Services'!Print_Area</vt:lpstr>
      <vt:lpstr>'Narrative Fringe Non Linking '!Print_Area</vt:lpstr>
      <vt:lpstr>'Narrative In Kind &amp; Cash Match'!Print_Area</vt:lpstr>
      <vt:lpstr>'Narrative Insurance'!Print_Area</vt:lpstr>
      <vt:lpstr>'Narrative Occupancy'!Print_Area</vt:lpstr>
      <vt:lpstr>'Narrative Office Expenses'!Print_Area</vt:lpstr>
      <vt:lpstr>'Narrative Part Program Serv'!Print_Area</vt:lpstr>
      <vt:lpstr>'Narrative Technology_Equipment'!Print_Area</vt:lpstr>
      <vt:lpstr>'Narrative Travel_Training'!Print_Area</vt:lpstr>
      <vt:lpstr>'Personnel Non Linking'!Print_Area</vt:lpstr>
      <vt:lpstr>'Workbook Instructions'!Print_Area</vt:lpstr>
      <vt:lpstr>'Personnel Non Linking'!Print_Titles</vt:lpstr>
      <vt:lpstr>'Workbook 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14 - Cost Allocation Plan - Operating Budget Form</dc:title>
  <dc:creator>Dineen Cicco</dc:creator>
  <cp:lastModifiedBy>VanDyke, Misty N</cp:lastModifiedBy>
  <cp:lastPrinted>2024-05-14T23:00:12Z</cp:lastPrinted>
  <dcterms:created xsi:type="dcterms:W3CDTF">2022-05-06T20:13:30Z</dcterms:created>
  <dcterms:modified xsi:type="dcterms:W3CDTF">2025-04-02T18:33:32Z</dcterms:modified>
</cp:coreProperties>
</file>