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00" firstSheet="1" activeTab="1"/>
  </bookViews>
  <sheets>
    <sheet name="CH AND OTHERS BY ARRIVAL STATUS" sheetId="1" state="hidden" r:id="rId1"/>
    <sheet name="ARRIVALS BY STATUS" sheetId="2" r:id="rId2"/>
    <sheet name="REGIONS - TOP ORIGINS BY CO" sheetId="3" state="hidden" r:id="rId3"/>
  </sheets>
  <definedNames>
    <definedName name="_xlnm.Print_Titles" localSheetId="0">'CH AND OTHERS BY ARRIVAL STATUS'!$1:$6</definedName>
    <definedName name="_xlnm.Print_Titles" localSheetId="2">'REGIONS - TOP ORIGINS BY CO'!$1:$5</definedName>
  </definedNames>
  <calcPr fullCalcOnLoad="1"/>
</workbook>
</file>

<file path=xl/sharedStrings.xml><?xml version="1.0" encoding="utf-8"?>
<sst xmlns="http://schemas.openxmlformats.org/spreadsheetml/2006/main" count="229" uniqueCount="101">
  <si>
    <t>TOTAL</t>
  </si>
  <si>
    <t>BROWARD</t>
  </si>
  <si>
    <t>CLAY</t>
  </si>
  <si>
    <t>COLLIER</t>
  </si>
  <si>
    <t>DUVAL</t>
  </si>
  <si>
    <t>FLAGLER</t>
  </si>
  <si>
    <t>HILLSBOROUGH</t>
  </si>
  <si>
    <t>LEE</t>
  </si>
  <si>
    <t>MANATEE</t>
  </si>
  <si>
    <t>MARION</t>
  </si>
  <si>
    <t>ORANGE</t>
  </si>
  <si>
    <t>PALM BEACH</t>
  </si>
  <si>
    <t>PASCO</t>
  </si>
  <si>
    <t>PINELLAS</t>
  </si>
  <si>
    <t>POLK</t>
  </si>
  <si>
    <t>SARASOTA</t>
  </si>
  <si>
    <t>SEMINOLE</t>
  </si>
  <si>
    <t>VOLUSIA</t>
  </si>
  <si>
    <t>COUNTY</t>
  </si>
  <si>
    <t>Cubans</t>
  </si>
  <si>
    <t>Haitians</t>
  </si>
  <si>
    <t>Others</t>
  </si>
  <si>
    <t>Refugees</t>
  </si>
  <si>
    <t>CHARLOTTE</t>
  </si>
  <si>
    <t>HERNANDO</t>
  </si>
  <si>
    <t>HIGHLANDS</t>
  </si>
  <si>
    <t>INDIAN RIVER</t>
  </si>
  <si>
    <t>MONROE</t>
  </si>
  <si>
    <t>OSCEOLA</t>
  </si>
  <si>
    <t>ALACHUA</t>
  </si>
  <si>
    <t>BREVARD</t>
  </si>
  <si>
    <t>HENDRY</t>
  </si>
  <si>
    <t>LEON</t>
  </si>
  <si>
    <t>MARTIN</t>
  </si>
  <si>
    <t>SUWANNEE</t>
  </si>
  <si>
    <t>Asylees</t>
  </si>
  <si>
    <t>ESCAMBIA</t>
  </si>
  <si>
    <t>OKEECHOBEE</t>
  </si>
  <si>
    <t>Total</t>
  </si>
  <si>
    <t>CUBA</t>
  </si>
  <si>
    <t>HAITI</t>
  </si>
  <si>
    <t>OTHER</t>
  </si>
  <si>
    <t>AFGHANISTAN</t>
  </si>
  <si>
    <t>MIAMI-DADE</t>
  </si>
  <si>
    <t>SUMTER</t>
  </si>
  <si>
    <t>BAY</t>
  </si>
  <si>
    <t>PERCENT</t>
  </si>
  <si>
    <t>VOT</t>
  </si>
  <si>
    <t>SANTA ROSA</t>
  </si>
  <si>
    <t>VOTs</t>
  </si>
  <si>
    <t>SIVs</t>
  </si>
  <si>
    <t>SAINT JOHNS</t>
  </si>
  <si>
    <t>SAINT LUCIE</t>
  </si>
  <si>
    <t>%</t>
  </si>
  <si>
    <t>CENTRAL</t>
  </si>
  <si>
    <t>NORTHEAST</t>
  </si>
  <si>
    <t>NORTHWEST</t>
  </si>
  <si>
    <t>SOUTHEAST</t>
  </si>
  <si>
    <t>SOUTHERN</t>
  </si>
  <si>
    <t>SUNCOAST</t>
  </si>
  <si>
    <t>LAKE</t>
  </si>
  <si>
    <t>CITRUS</t>
  </si>
  <si>
    <t>FRANKLIN</t>
  </si>
  <si>
    <t>GLADES</t>
  </si>
  <si>
    <t>WASHINGTON</t>
  </si>
  <si>
    <t xml:space="preserve">State of Florida </t>
  </si>
  <si>
    <t>New Arrivals by Immigration Status</t>
  </si>
  <si>
    <t>MADISON</t>
  </si>
  <si>
    <t>HARDEE</t>
  </si>
  <si>
    <t>LAFAYETTE</t>
  </si>
  <si>
    <t>UNION</t>
  </si>
  <si>
    <t>OKALOOSA</t>
  </si>
  <si>
    <t>DEM REP OF CONGO</t>
  </si>
  <si>
    <t>Entrants</t>
  </si>
  <si>
    <t>Federal Fiscal Year 2018</t>
  </si>
  <si>
    <t>LIBERTY</t>
  </si>
  <si>
    <t>VENEZUELA</t>
  </si>
  <si>
    <t>Top Countries of Origin by County and Region</t>
  </si>
  <si>
    <t>October 1, 2017 - September 30, 2018</t>
  </si>
  <si>
    <t>DIXIE</t>
  </si>
  <si>
    <t>COLOMBIA</t>
  </si>
  <si>
    <t>UKRAINE</t>
  </si>
  <si>
    <t>Federal Fiscal Year 2019</t>
  </si>
  <si>
    <t>CONGO</t>
  </si>
  <si>
    <t>HONDURAS</t>
  </si>
  <si>
    <t>WALTON</t>
  </si>
  <si>
    <t>TANZANIA</t>
  </si>
  <si>
    <t>NICARAGUA</t>
  </si>
  <si>
    <t>NASSAU</t>
  </si>
  <si>
    <t>REGION</t>
  </si>
  <si>
    <t>October 1, 2018 - September 30, 2019</t>
  </si>
  <si>
    <t>Status</t>
  </si>
  <si>
    <t>Arrivals</t>
  </si>
  <si>
    <t>SIV</t>
  </si>
  <si>
    <t>Federal Fiscal Year 2023</t>
  </si>
  <si>
    <t>AFGHAN PAROLEE</t>
  </si>
  <si>
    <t>ASYLEE</t>
  </si>
  <si>
    <t>CUBAN ENTRANT</t>
  </si>
  <si>
    <t>HAITIAN ENTRANT</t>
  </si>
  <si>
    <t>REFUGEE</t>
  </si>
  <si>
    <t>UKRAINE PAROLEE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</si>
</sst>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0.0000%"/>
    <numFmt numFmtId="168" formatCode="0.0000000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%"/>
    <numFmt numFmtId="175" formatCode="0.0%"/>
    <numFmt numFmtId="176" formatCode="[$-409]dddd\,\ mmmm\ d\,\ yyyy"/>
  </numFmts>
  <fonts count="6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5"/>
      <name val="Calibri"/>
      <family val="2"/>
    </font>
    <font>
      <b/>
      <sz val="8.7"/>
      <color indexed="8"/>
      <name val="Calibri"/>
      <family val="0"/>
    </font>
    <font>
      <sz val="9"/>
      <color indexed="63"/>
      <name val="Calibri"/>
      <family val="0"/>
    </font>
    <font>
      <sz val="5.85"/>
      <color indexed="63"/>
      <name val="Calibri"/>
      <family val="0"/>
    </font>
    <font>
      <b/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8" fillId="0" borderId="0" xfId="61" applyNumberFormat="1" applyFont="1" applyFill="1" applyBorder="1" applyAlignment="1">
      <alignment horizontal="center" wrapText="1"/>
      <protection/>
    </xf>
    <xf numFmtId="0" fontId="8" fillId="0" borderId="0" xfId="61" applyFont="1" applyFill="1" applyBorder="1" applyAlignment="1">
      <alignment horizontal="left" wrapText="1"/>
      <protection/>
    </xf>
    <xf numFmtId="3" fontId="8" fillId="0" borderId="0" xfId="61" applyNumberFormat="1" applyFont="1" applyFill="1" applyBorder="1" applyAlignment="1">
      <alignment horizontal="center"/>
      <protection/>
    </xf>
    <xf numFmtId="0" fontId="8" fillId="0" borderId="0" xfId="59" applyFont="1" applyFill="1" applyBorder="1" applyAlignment="1">
      <alignment horizontal="center" wrapText="1"/>
      <protection/>
    </xf>
    <xf numFmtId="3" fontId="8" fillId="0" borderId="0" xfId="59" applyNumberFormat="1" applyFont="1" applyFill="1" applyBorder="1" applyAlignment="1">
      <alignment horizontal="center" wrapText="1"/>
      <protection/>
    </xf>
    <xf numFmtId="0" fontId="9" fillId="33" borderId="10" xfId="0" applyFont="1" applyFill="1" applyBorder="1" applyAlignment="1">
      <alignment horizontal="left"/>
    </xf>
    <xf numFmtId="3" fontId="8" fillId="0" borderId="0" xfId="60" applyNumberFormat="1" applyFont="1" applyFill="1" applyBorder="1" applyAlignment="1">
      <alignment horizontal="center" wrapText="1"/>
      <protection/>
    </xf>
    <xf numFmtId="0" fontId="8" fillId="33" borderId="10" xfId="60" applyFont="1" applyFill="1" applyBorder="1" applyAlignment="1">
      <alignment horizontal="left" wrapText="1"/>
      <protection/>
    </xf>
    <xf numFmtId="1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33" borderId="10" xfId="60" applyFont="1" applyFill="1" applyBorder="1" applyAlignment="1">
      <alignment horizontal="center"/>
      <protection/>
    </xf>
    <xf numFmtId="3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10" fontId="9" fillId="33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3" fontId="8" fillId="0" borderId="0" xfId="59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center"/>
    </xf>
    <xf numFmtId="10" fontId="9" fillId="33" borderId="0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10" fontId="9" fillId="0" borderId="11" xfId="0" applyNumberFormat="1" applyFont="1" applyFill="1" applyBorder="1" applyAlignment="1">
      <alignment horizontal="center"/>
    </xf>
    <xf numFmtId="3" fontId="8" fillId="0" borderId="0" xfId="60" applyNumberFormat="1" applyFont="1" applyFill="1" applyBorder="1" applyAlignment="1">
      <alignment horizontal="center"/>
      <protection/>
    </xf>
    <xf numFmtId="3" fontId="8" fillId="33" borderId="10" xfId="60" applyNumberFormat="1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8" fillId="0" borderId="0" xfId="59" applyFont="1" applyFill="1" applyBorder="1" applyAlignment="1">
      <alignment horizontal="center"/>
      <protection/>
    </xf>
    <xf numFmtId="3" fontId="10" fillId="0" borderId="0" xfId="0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horizontal="center"/>
      <protection/>
    </xf>
    <xf numFmtId="0" fontId="8" fillId="0" borderId="0" xfId="57" applyFont="1" applyFill="1" applyBorder="1" applyAlignment="1">
      <alignment horizontal="center" wrapText="1"/>
      <protection/>
    </xf>
    <xf numFmtId="3" fontId="8" fillId="0" borderId="0" xfId="57" applyNumberFormat="1" applyFont="1" applyFill="1" applyBorder="1" applyAlignment="1">
      <alignment horizontal="center" wrapText="1"/>
      <protection/>
    </xf>
    <xf numFmtId="0" fontId="8" fillId="33" borderId="0" xfId="57" applyFont="1" applyFill="1" applyBorder="1" applyAlignment="1">
      <alignment wrapText="1"/>
      <protection/>
    </xf>
    <xf numFmtId="0" fontId="8" fillId="0" borderId="10" xfId="57" applyFont="1" applyFill="1" applyBorder="1" applyAlignment="1">
      <alignment horizontal="center"/>
      <protection/>
    </xf>
    <xf numFmtId="0" fontId="8" fillId="0" borderId="11" xfId="57" applyFont="1" applyFill="1" applyBorder="1" applyAlignment="1">
      <alignment wrapText="1"/>
      <protection/>
    </xf>
    <xf numFmtId="0" fontId="8" fillId="0" borderId="10" xfId="57" applyFont="1" applyFill="1" applyBorder="1" applyAlignment="1">
      <alignment horizontal="left"/>
      <protection/>
    </xf>
    <xf numFmtId="0" fontId="9" fillId="0" borderId="10" xfId="0" applyFont="1" applyFill="1" applyBorder="1" applyAlignment="1">
      <alignment horizontal="center"/>
    </xf>
    <xf numFmtId="0" fontId="8" fillId="0" borderId="11" xfId="57" applyFont="1" applyFill="1" applyBorder="1" applyAlignment="1">
      <alignment horizontal="center" wrapText="1"/>
      <protection/>
    </xf>
    <xf numFmtId="0" fontId="8" fillId="33" borderId="0" xfId="57" applyFont="1" applyFill="1" applyBorder="1" applyAlignment="1">
      <alignment horizontal="center" wrapText="1"/>
      <protection/>
    </xf>
    <xf numFmtId="0" fontId="8" fillId="33" borderId="10" xfId="57" applyFont="1" applyFill="1" applyBorder="1" applyAlignment="1">
      <alignment horizontal="left" wrapText="1"/>
      <protection/>
    </xf>
    <xf numFmtId="0" fontId="10" fillId="0" borderId="0" xfId="0" applyFont="1" applyAlignment="1">
      <alignment/>
    </xf>
    <xf numFmtId="1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0" fontId="8" fillId="0" borderId="0" xfId="61" applyNumberFormat="1" applyFont="1" applyFill="1" applyBorder="1" applyAlignment="1">
      <alignment horizontal="center"/>
      <protection/>
    </xf>
    <xf numFmtId="3" fontId="8" fillId="0" borderId="0" xfId="57" applyNumberFormat="1" applyFont="1" applyFill="1" applyBorder="1" applyAlignment="1">
      <alignment horizontal="center"/>
      <protection/>
    </xf>
    <xf numFmtId="3" fontId="8" fillId="33" borderId="10" xfId="57" applyNumberFormat="1" applyFont="1" applyFill="1" applyBorder="1" applyAlignment="1">
      <alignment horizontal="center"/>
      <protection/>
    </xf>
    <xf numFmtId="10" fontId="8" fillId="33" borderId="10" xfId="57" applyNumberFormat="1" applyFont="1" applyFill="1" applyBorder="1" applyAlignment="1">
      <alignment horizontal="center"/>
      <protection/>
    </xf>
    <xf numFmtId="10" fontId="8" fillId="0" borderId="0" xfId="57" applyNumberFormat="1" applyFont="1" applyFill="1" applyBorder="1" applyAlignment="1">
      <alignment horizontal="center"/>
      <protection/>
    </xf>
    <xf numFmtId="10" fontId="8" fillId="33" borderId="10" xfId="61" applyNumberFormat="1" applyFont="1" applyFill="1" applyBorder="1" applyAlignment="1">
      <alignment horizontal="center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" fillId="33" borderId="0" xfId="57" applyFill="1" applyBorder="1" applyAlignment="1">
      <alignment horizontal="center"/>
      <protection/>
    </xf>
    <xf numFmtId="3" fontId="10" fillId="0" borderId="0" xfId="0" applyNumberFormat="1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3" fontId="10" fillId="33" borderId="0" xfId="0" applyNumberFormat="1" applyFont="1" applyFill="1" applyBorder="1" applyAlignment="1">
      <alignment horizontal="center"/>
    </xf>
    <xf numFmtId="10" fontId="10" fillId="0" borderId="1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4" fillId="0" borderId="10" xfId="60" applyFont="1" applyFill="1" applyBorder="1" applyAlignment="1">
      <alignment horizontal="left"/>
      <protection/>
    </xf>
    <xf numFmtId="0" fontId="34" fillId="0" borderId="10" xfId="60" applyFont="1" applyFill="1" applyBorder="1" applyAlignment="1">
      <alignment horizontal="center"/>
      <protection/>
    </xf>
    <xf numFmtId="0" fontId="34" fillId="0" borderId="0" xfId="60" applyFont="1" applyFill="1" applyBorder="1" applyAlignment="1">
      <alignment horizontal="left"/>
      <protection/>
    </xf>
    <xf numFmtId="0" fontId="34" fillId="0" borderId="0" xfId="60" applyFont="1" applyFill="1" applyBorder="1" applyAlignment="1">
      <alignment horizontal="center"/>
      <protection/>
    </xf>
    <xf numFmtId="10" fontId="10" fillId="33" borderId="0" xfId="0" applyNumberFormat="1" applyFont="1" applyFill="1" applyBorder="1" applyAlignment="1">
      <alignment horizontal="center"/>
    </xf>
    <xf numFmtId="0" fontId="12" fillId="0" borderId="0" xfId="60" applyFont="1" applyFill="1" applyBorder="1" applyAlignment="1">
      <alignment/>
      <protection/>
    </xf>
    <xf numFmtId="3" fontId="12" fillId="0" borderId="0" xfId="60" applyNumberFormat="1" applyFont="1" applyFill="1" applyBorder="1" applyAlignment="1">
      <alignment horizontal="center"/>
      <protection/>
    </xf>
    <xf numFmtId="0" fontId="12" fillId="0" borderId="0" xfId="60" applyFont="1" applyFill="1" applyBorder="1" applyAlignment="1">
      <alignment horizontal="left"/>
      <protection/>
    </xf>
    <xf numFmtId="3" fontId="10" fillId="33" borderId="10" xfId="0" applyNumberFormat="1" applyFont="1" applyFill="1" applyBorder="1" applyAlignment="1">
      <alignment horizontal="center"/>
    </xf>
    <xf numFmtId="10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10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57" applyFont="1" applyFill="1" applyBorder="1" applyAlignment="1">
      <alignment horizontal="left" wrapText="1"/>
      <protection/>
    </xf>
    <xf numFmtId="3" fontId="10" fillId="33" borderId="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2" fillId="0" borderId="10" xfId="0" applyFont="1" applyFill="1" applyBorder="1" applyAlignment="1">
      <alignment horizontal="center"/>
    </xf>
    <xf numFmtId="175" fontId="10" fillId="0" borderId="0" xfId="0" applyNumberFormat="1" applyFont="1" applyAlignment="1">
      <alignment horizontal="center"/>
    </xf>
    <xf numFmtId="175" fontId="10" fillId="0" borderId="0" xfId="0" applyNumberFormat="1" applyFont="1" applyFill="1" applyAlignment="1">
      <alignment horizontal="center"/>
    </xf>
    <xf numFmtId="175" fontId="10" fillId="0" borderId="0" xfId="0" applyNumberFormat="1" applyFont="1" applyFill="1" applyBorder="1" applyAlignment="1">
      <alignment horizontal="center"/>
    </xf>
    <xf numFmtId="175" fontId="10" fillId="0" borderId="0" xfId="0" applyNumberFormat="1" applyFont="1" applyBorder="1" applyAlignment="1">
      <alignment horizontal="center"/>
    </xf>
    <xf numFmtId="175" fontId="10" fillId="33" borderId="0" xfId="0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 horizontal="left"/>
      <protection/>
    </xf>
    <xf numFmtId="175" fontId="10" fillId="0" borderId="11" xfId="0" applyNumberFormat="1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 horizontal="center"/>
    </xf>
    <xf numFmtId="175" fontId="10" fillId="33" borderId="10" xfId="0" applyNumberFormat="1" applyFont="1" applyFill="1" applyBorder="1" applyAlignment="1">
      <alignment horizontal="center"/>
    </xf>
    <xf numFmtId="0" fontId="12" fillId="0" borderId="11" xfId="60" applyFont="1" applyFill="1" applyBorder="1" applyAlignment="1">
      <alignment horizontal="left"/>
      <protection/>
    </xf>
    <xf numFmtId="3" fontId="12" fillId="0" borderId="11" xfId="60" applyNumberFormat="1" applyFont="1" applyFill="1" applyBorder="1" applyAlignment="1">
      <alignment horizontal="center"/>
      <protection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2" fillId="33" borderId="0" xfId="60" applyFont="1" applyFill="1" applyBorder="1" applyAlignment="1">
      <alignment horizontal="left"/>
      <protection/>
    </xf>
    <xf numFmtId="3" fontId="12" fillId="33" borderId="0" xfId="60" applyNumberFormat="1" applyFont="1" applyFill="1" applyBorder="1" applyAlignment="1">
      <alignment horizontal="center"/>
      <protection/>
    </xf>
    <xf numFmtId="0" fontId="12" fillId="33" borderId="0" xfId="60" applyFont="1" applyFill="1" applyBorder="1" applyAlignment="1">
      <alignment/>
      <protection/>
    </xf>
    <xf numFmtId="0" fontId="9" fillId="0" borderId="0" xfId="0" applyFont="1" applyFill="1" applyBorder="1" applyAlignment="1">
      <alignment/>
    </xf>
    <xf numFmtId="0" fontId="8" fillId="0" borderId="0" xfId="61" applyFont="1" applyFill="1" applyBorder="1" applyAlignment="1">
      <alignment wrapText="1"/>
      <protection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8" fillId="0" borderId="0" xfId="58" applyFont="1" applyFill="1" applyBorder="1" applyAlignment="1">
      <alignment wrapText="1"/>
      <protection/>
    </xf>
    <xf numFmtId="0" fontId="8" fillId="0" borderId="0" xfId="58" applyFont="1" applyFill="1" applyBorder="1" applyAlignment="1">
      <alignment horizontal="center" wrapText="1"/>
      <protection/>
    </xf>
    <xf numFmtId="0" fontId="8" fillId="33" borderId="10" xfId="58" applyFont="1" applyFill="1" applyBorder="1" applyAlignment="1">
      <alignment wrapText="1"/>
      <protection/>
    </xf>
    <xf numFmtId="0" fontId="9" fillId="0" borderId="0" xfId="61" applyFont="1" applyFill="1" applyBorder="1" applyAlignment="1">
      <alignment horizontal="left" wrapText="1"/>
      <protection/>
    </xf>
    <xf numFmtId="0" fontId="1" fillId="0" borderId="0" xfId="57" applyBorder="1" applyAlignment="1">
      <alignment horizontal="center"/>
      <protection/>
    </xf>
    <xf numFmtId="0" fontId="10" fillId="0" borderId="0" xfId="0" applyFont="1" applyFill="1" applyAlignment="1">
      <alignment horizontal="center"/>
    </xf>
    <xf numFmtId="175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0" xfId="57" applyFont="1" applyFill="1" applyBorder="1" applyAlignment="1">
      <alignment wrapText="1"/>
      <protection/>
    </xf>
    <xf numFmtId="0" fontId="12" fillId="0" borderId="0" xfId="57" applyFont="1" applyFill="1" applyBorder="1" applyAlignment="1">
      <alignment horizontal="center" wrapText="1"/>
      <protection/>
    </xf>
    <xf numFmtId="3" fontId="12" fillId="0" borderId="0" xfId="61" applyNumberFormat="1" applyFont="1" applyFill="1" applyBorder="1" applyAlignment="1">
      <alignment horizontal="center"/>
      <protection/>
    </xf>
    <xf numFmtId="10" fontId="10" fillId="33" borderId="10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3" fontId="8" fillId="33" borderId="0" xfId="61" applyNumberFormat="1" applyFont="1" applyFill="1" applyBorder="1" applyAlignment="1">
      <alignment horizontal="center"/>
      <protection/>
    </xf>
    <xf numFmtId="0" fontId="12" fillId="33" borderId="10" xfId="57" applyFont="1" applyFill="1" applyBorder="1" applyAlignment="1">
      <alignment horizontal="left" wrapText="1"/>
      <protection/>
    </xf>
    <xf numFmtId="3" fontId="12" fillId="33" borderId="10" xfId="57" applyNumberFormat="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3" fontId="8" fillId="33" borderId="0" xfId="57" applyNumberFormat="1" applyFont="1" applyFill="1" applyBorder="1" applyAlignment="1">
      <alignment horizontal="center" wrapText="1"/>
      <protection/>
    </xf>
    <xf numFmtId="3" fontId="8" fillId="0" borderId="11" xfId="57" applyNumberFormat="1" applyFont="1" applyFill="1" applyBorder="1" applyAlignment="1">
      <alignment horizontal="center" wrapText="1"/>
      <protection/>
    </xf>
    <xf numFmtId="0" fontId="14" fillId="0" borderId="10" xfId="0" applyFont="1" applyFill="1" applyBorder="1" applyAlignment="1">
      <alignment horizontal="center"/>
    </xf>
    <xf numFmtId="10" fontId="13" fillId="0" borderId="10" xfId="61" applyNumberFormat="1" applyFont="1" applyFill="1" applyBorder="1" applyAlignment="1">
      <alignment horizontal="center"/>
      <protection/>
    </xf>
    <xf numFmtId="0" fontId="14" fillId="0" borderId="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8" fillId="33" borderId="10" xfId="57" applyFont="1" applyFill="1" applyBorder="1" applyAlignment="1">
      <alignment wrapText="1"/>
      <protection/>
    </xf>
    <xf numFmtId="0" fontId="8" fillId="0" borderId="10" xfId="57" applyFont="1" applyFill="1" applyBorder="1" applyAlignment="1">
      <alignment/>
      <protection/>
    </xf>
    <xf numFmtId="0" fontId="8" fillId="0" borderId="0" xfId="60" applyFont="1" applyFill="1" applyBorder="1" applyAlignment="1">
      <alignment wrapText="1"/>
      <protection/>
    </xf>
    <xf numFmtId="0" fontId="8" fillId="33" borderId="10" xfId="60" applyFont="1" applyFill="1" applyBorder="1" applyAlignment="1">
      <alignment wrapText="1"/>
      <protection/>
    </xf>
    <xf numFmtId="3" fontId="13" fillId="0" borderId="10" xfId="61" applyNumberFormat="1" applyFont="1" applyFill="1" applyBorder="1" applyAlignment="1">
      <alignment horizontal="center"/>
      <protection/>
    </xf>
    <xf numFmtId="3" fontId="8" fillId="0" borderId="10" xfId="58" applyNumberFormat="1" applyFont="1" applyFill="1" applyBorder="1" applyAlignment="1">
      <alignment wrapText="1"/>
      <protection/>
    </xf>
    <xf numFmtId="3" fontId="10" fillId="0" borderId="10" xfId="0" applyNumberFormat="1" applyFont="1" applyBorder="1" applyAlignment="1">
      <alignment horizontal="center"/>
    </xf>
    <xf numFmtId="10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10" fontId="10" fillId="0" borderId="10" xfId="0" applyNumberFormat="1" applyFont="1" applyFill="1" applyBorder="1" applyAlignment="1">
      <alignment horizontal="center"/>
    </xf>
    <xf numFmtId="3" fontId="12" fillId="33" borderId="0" xfId="57" applyNumberFormat="1" applyFont="1" applyFill="1" applyBorder="1" applyAlignment="1">
      <alignment horizontal="center"/>
      <protection/>
    </xf>
    <xf numFmtId="3" fontId="12" fillId="0" borderId="0" xfId="57" applyNumberFormat="1" applyFont="1" applyFill="1" applyBorder="1" applyAlignment="1">
      <alignment horizontal="center"/>
      <protection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2" fillId="33" borderId="0" xfId="57" applyFont="1" applyFill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12" fillId="0" borderId="0" xfId="57" applyFont="1" applyFill="1" applyBorder="1" applyAlignment="1">
      <alignment horizontal="center"/>
      <protection/>
    </xf>
    <xf numFmtId="0" fontId="12" fillId="0" borderId="11" xfId="57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12" fillId="0" borderId="0" xfId="58" applyFont="1" applyFill="1" applyBorder="1" applyAlignment="1">
      <alignment horizontal="center"/>
      <protection/>
    </xf>
    <xf numFmtId="0" fontId="9" fillId="33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3" fontId="12" fillId="0" borderId="11" xfId="57" applyNumberFormat="1" applyFont="1" applyFill="1" applyBorder="1" applyAlignment="1">
      <alignment horizontal="center"/>
      <protection/>
    </xf>
    <xf numFmtId="3" fontId="8" fillId="0" borderId="10" xfId="58" applyNumberFormat="1" applyFont="1" applyFill="1" applyBorder="1" applyAlignment="1">
      <alignment horizontal="center"/>
      <protection/>
    </xf>
    <xf numFmtId="3" fontId="8" fillId="0" borderId="10" xfId="58" applyNumberFormat="1" applyFont="1" applyFill="1" applyBorder="1" applyAlignment="1">
      <alignment horizontal="center" wrapText="1"/>
      <protection/>
    </xf>
    <xf numFmtId="3" fontId="8" fillId="0" borderId="10" xfId="61" applyNumberFormat="1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horizontal="center"/>
      <protection/>
    </xf>
    <xf numFmtId="0" fontId="8" fillId="33" borderId="10" xfId="58" applyFont="1" applyFill="1" applyBorder="1" applyAlignment="1">
      <alignment horizontal="center"/>
      <protection/>
    </xf>
    <xf numFmtId="3" fontId="8" fillId="33" borderId="10" xfId="58" applyNumberFormat="1" applyFont="1" applyFill="1" applyBorder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14" fillId="0" borderId="0" xfId="0" applyFont="1" applyBorder="1" applyAlignment="1">
      <alignment horizontal="left"/>
    </xf>
    <xf numFmtId="0" fontId="8" fillId="33" borderId="11" xfId="57" applyFont="1" applyFill="1" applyBorder="1" applyAlignment="1">
      <alignment wrapText="1"/>
      <protection/>
    </xf>
    <xf numFmtId="0" fontId="1" fillId="33" borderId="11" xfId="57" applyFill="1" applyBorder="1" applyAlignment="1">
      <alignment horizontal="center"/>
      <protection/>
    </xf>
    <xf numFmtId="0" fontId="8" fillId="33" borderId="11" xfId="57" applyFont="1" applyFill="1" applyBorder="1" applyAlignment="1">
      <alignment horizontal="center" wrapText="1"/>
      <protection/>
    </xf>
    <xf numFmtId="0" fontId="10" fillId="33" borderId="11" xfId="0" applyFont="1" applyFill="1" applyBorder="1" applyAlignment="1">
      <alignment horizontal="center"/>
    </xf>
    <xf numFmtId="175" fontId="10" fillId="33" borderId="11" xfId="0" applyNumberFormat="1" applyFont="1" applyFill="1" applyBorder="1" applyAlignment="1">
      <alignment horizontal="center"/>
    </xf>
    <xf numFmtId="0" fontId="8" fillId="33" borderId="0" xfId="57" applyFont="1" applyFill="1" applyBorder="1" applyAlignment="1">
      <alignment horizontal="left" wrapText="1"/>
      <protection/>
    </xf>
    <xf numFmtId="0" fontId="8" fillId="0" borderId="11" xfId="57" applyFont="1" applyFill="1" applyBorder="1" applyAlignment="1">
      <alignment horizontal="left" wrapText="1"/>
      <protection/>
    </xf>
    <xf numFmtId="0" fontId="8" fillId="33" borderId="10" xfId="58" applyFont="1" applyFill="1" applyBorder="1" applyAlignment="1">
      <alignment horizontal="left" wrapText="1"/>
      <protection/>
    </xf>
    <xf numFmtId="0" fontId="8" fillId="0" borderId="0" xfId="58" applyFont="1" applyFill="1" applyBorder="1" applyAlignment="1">
      <alignment horizontal="left" wrapText="1"/>
      <protection/>
    </xf>
    <xf numFmtId="0" fontId="10" fillId="0" borderId="10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36" fillId="0" borderId="0" xfId="58" applyFont="1" applyBorder="1" applyAlignment="1">
      <alignment horizontal="left"/>
      <protection/>
    </xf>
    <xf numFmtId="3" fontId="36" fillId="0" borderId="0" xfId="58" applyNumberFormat="1" applyFont="1" applyBorder="1" applyAlignment="1">
      <alignment horizontal="center" wrapText="1"/>
      <protection/>
    </xf>
    <xf numFmtId="0" fontId="35" fillId="0" borderId="0" xfId="0" applyFont="1" applyBorder="1" applyAlignment="1">
      <alignment horizontal="center"/>
    </xf>
    <xf numFmtId="0" fontId="37" fillId="0" borderId="0" xfId="58" applyFont="1" applyAlignment="1">
      <alignment horizontal="left" wrapText="1"/>
      <protection/>
    </xf>
    <xf numFmtId="3" fontId="37" fillId="0" borderId="0" xfId="58" applyNumberFormat="1" applyFont="1" applyAlignment="1">
      <alignment horizontal="center" wrapText="1"/>
      <protection/>
    </xf>
    <xf numFmtId="0" fontId="38" fillId="0" borderId="0" xfId="0" applyFont="1" applyAlignment="1">
      <alignment horizontal="left"/>
    </xf>
    <xf numFmtId="3" fontId="38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39" fillId="0" borderId="10" xfId="58" applyFont="1" applyBorder="1" applyAlignment="1">
      <alignment horizontal="left"/>
      <protection/>
    </xf>
    <xf numFmtId="3" fontId="39" fillId="0" borderId="10" xfId="58" applyNumberFormat="1" applyFont="1" applyBorder="1" applyAlignment="1">
      <alignment horizontal="center" wrapText="1"/>
      <protection/>
    </xf>
    <xf numFmtId="0" fontId="33" fillId="0" borderId="10" xfId="0" applyFont="1" applyBorder="1" applyAlignment="1">
      <alignment horizontal="center"/>
    </xf>
    <xf numFmtId="0" fontId="37" fillId="6" borderId="0" xfId="58" applyFont="1" applyFill="1" applyAlignment="1">
      <alignment horizontal="left" wrapText="1"/>
      <protection/>
    </xf>
    <xf numFmtId="3" fontId="37" fillId="6" borderId="0" xfId="58" applyNumberFormat="1" applyFont="1" applyFill="1" applyAlignment="1">
      <alignment horizontal="center" wrapText="1"/>
      <protection/>
    </xf>
    <xf numFmtId="0" fontId="38" fillId="6" borderId="10" xfId="0" applyFont="1" applyFill="1" applyBorder="1" applyAlignment="1">
      <alignment horizontal="left"/>
    </xf>
    <xf numFmtId="3" fontId="38" fillId="6" borderId="10" xfId="0" applyNumberFormat="1" applyFont="1" applyFill="1" applyBorder="1" applyAlignment="1">
      <alignment horizontal="center"/>
    </xf>
    <xf numFmtId="0" fontId="37" fillId="0" borderId="0" xfId="58" applyFont="1" applyFill="1" applyAlignment="1">
      <alignment horizontal="left" wrapText="1"/>
      <protection/>
    </xf>
    <xf numFmtId="3" fontId="37" fillId="0" borderId="0" xfId="58" applyNumberFormat="1" applyFont="1" applyFill="1" applyAlignment="1">
      <alignment horizontal="center" wrapText="1"/>
      <protection/>
    </xf>
    <xf numFmtId="0" fontId="37" fillId="0" borderId="11" xfId="58" applyFont="1" applyFill="1" applyBorder="1" applyAlignment="1">
      <alignment horizontal="left" wrapText="1"/>
      <protection/>
    </xf>
    <xf numFmtId="3" fontId="37" fillId="0" borderId="11" xfId="58" applyNumberFormat="1" applyFont="1" applyFill="1" applyBorder="1" applyAlignment="1">
      <alignment horizontal="center" wrapText="1"/>
      <protection/>
    </xf>
    <xf numFmtId="175" fontId="38" fillId="6" borderId="0" xfId="0" applyNumberFormat="1" applyFont="1" applyFill="1" applyAlignment="1">
      <alignment horizontal="center"/>
    </xf>
    <xf numFmtId="175" fontId="38" fillId="0" borderId="0" xfId="0" applyNumberFormat="1" applyFont="1" applyAlignment="1">
      <alignment horizontal="center"/>
    </xf>
    <xf numFmtId="175" fontId="38" fillId="0" borderId="0" xfId="0" applyNumberFormat="1" applyFont="1" applyFill="1" applyAlignment="1">
      <alignment horizontal="center"/>
    </xf>
    <xf numFmtId="175" fontId="38" fillId="0" borderId="11" xfId="0" applyNumberFormat="1" applyFont="1" applyFill="1" applyBorder="1" applyAlignment="1">
      <alignment horizontal="center"/>
    </xf>
    <xf numFmtId="175" fontId="38" fillId="6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GIONS - TOP ORIGINS BY CO" xfId="57"/>
    <cellStyle name="Normal_Sheet1" xfId="58"/>
    <cellStyle name="Normal_Sheet1_1" xfId="59"/>
    <cellStyle name="Normal_Sheet2" xfId="60"/>
    <cellStyle name="Normal_Sheet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Arrivals by Alien Status
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Federal Fiscal Year 2023
</a:t>
            </a:r>
          </a:p>
        </c:rich>
      </c:tx>
      <c:layout>
        <c:manualLayout>
          <c:xMode val="factor"/>
          <c:yMode val="factor"/>
          <c:x val="-0.002"/>
          <c:y val="-0.00675"/>
        </c:manualLayout>
      </c:layout>
      <c:spPr>
        <a:noFill/>
        <a:ln w="3175">
          <a:noFill/>
        </a:ln>
      </c:spPr>
    </c:title>
    <c:view3D>
      <c:rotX val="15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98"/>
          <c:y val="0.5045"/>
          <c:w val="0.7265"/>
          <c:h val="0.411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BEEF4"/>
              </a:solidFill>
              <a:ln w="12700">
                <a:solidFill>
                  <a:srgbClr val="00CCFF"/>
                </a:solidFill>
              </a:ln>
            </c:spPr>
          </c:dPt>
          <c:dPt>
            <c:idx val="1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'ARRIVALS BY STATUS'!$B$7:$B$14</c:f>
              <c:strCache/>
            </c:strRef>
          </c:cat>
          <c:val>
            <c:numRef>
              <c:f>'ARRIVALS BY STATUS'!$C$7:$C$14</c:f>
              <c:numCache/>
            </c:numRef>
          </c:val>
          <c:shape val="box"/>
        </c:ser>
        <c:overlap val="100"/>
        <c:shape val="box"/>
        <c:axId val="38135468"/>
        <c:axId val="44562173"/>
      </c:bar3DChart>
      <c:catAx>
        <c:axId val="38135468"/>
        <c:scaling>
          <c:orientation val="minMax"/>
        </c:scaling>
        <c:axPos val="b"/>
        <c:delete val="1"/>
        <c:majorTickMark val="out"/>
        <c:minorTickMark val="none"/>
        <c:tickLblPos val="nextTo"/>
        <c:crossAx val="44562173"/>
        <c:crosses val="autoZero"/>
        <c:auto val="1"/>
        <c:lblOffset val="100"/>
        <c:tickLblSkip val="1"/>
        <c:noMultiLvlLbl val="0"/>
      </c:catAx>
      <c:valAx>
        <c:axId val="44562173"/>
        <c:scaling>
          <c:orientation val="minMax"/>
          <c:max val="16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1354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2195"/>
          <c:w val="0.1555"/>
          <c:h val="0.6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114300</xdr:rowOff>
    </xdr:from>
    <xdr:to>
      <xdr:col>4</xdr:col>
      <xdr:colOff>38100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95250" y="3019425"/>
        <a:ext cx="31337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showGridLines="0" zoomScale="90" zoomScaleNormal="90" zoomScalePageLayoutView="80" workbookViewId="0" topLeftCell="A1">
      <selection activeCell="B9" sqref="B9:C10"/>
    </sheetView>
  </sheetViews>
  <sheetFormatPr defaultColWidth="18.8515625" defaultRowHeight="18.75" customHeight="1"/>
  <cols>
    <col min="1" max="1" width="19.421875" style="2" customWidth="1"/>
    <col min="2" max="2" width="8.57421875" style="9" customWidth="1"/>
    <col min="3" max="3" width="8.140625" style="9" customWidth="1"/>
    <col min="4" max="4" width="8.421875" style="9" customWidth="1"/>
    <col min="5" max="5" width="1.421875" style="9" customWidth="1"/>
    <col min="6" max="6" width="8.00390625" style="9" customWidth="1"/>
    <col min="7" max="7" width="8.421875" style="9" bestFit="1" customWidth="1"/>
    <col min="8" max="8" width="1.57421875" style="9" customWidth="1"/>
    <col min="9" max="9" width="7.57421875" style="9" bestFit="1" customWidth="1"/>
    <col min="10" max="11" width="8.57421875" style="8" customWidth="1"/>
    <col min="12" max="12" width="1.1484375" style="8" customWidth="1"/>
    <col min="13" max="13" width="6.57421875" style="8" hidden="1" customWidth="1"/>
    <col min="14" max="14" width="8.00390625" style="8" customWidth="1"/>
    <col min="15" max="15" width="9.57421875" style="8" customWidth="1"/>
    <col min="16" max="16" width="10.421875" style="8" customWidth="1"/>
    <col min="17" max="17" width="11.00390625" style="3" customWidth="1"/>
    <col min="18" max="18" width="16.421875" style="1" customWidth="1"/>
    <col min="19" max="20" width="18.8515625" style="1" customWidth="1"/>
    <col min="21" max="23" width="18.8515625" style="0" customWidth="1"/>
    <col min="24" max="16384" width="18.8515625" style="1" customWidth="1"/>
  </cols>
  <sheetData>
    <row r="1" spans="1:17" ht="18.75" customHeight="1">
      <c r="A1" s="208" t="s">
        <v>65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18.75" customHeight="1">
      <c r="A2" s="208" t="s">
        <v>66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18.75" customHeight="1">
      <c r="A3" s="208" t="s">
        <v>74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7" ht="18.75" customHeight="1">
      <c r="A4" s="208" t="s">
        <v>78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23" s="7" customFormat="1" ht="21.75" customHeight="1" thickBot="1">
      <c r="A5" s="69"/>
      <c r="B5" s="207" t="s">
        <v>35</v>
      </c>
      <c r="C5" s="207"/>
      <c r="D5" s="207"/>
      <c r="E5" s="67"/>
      <c r="F5" s="207" t="s">
        <v>73</v>
      </c>
      <c r="G5" s="207"/>
      <c r="H5" s="67"/>
      <c r="I5" s="207" t="s">
        <v>22</v>
      </c>
      <c r="J5" s="207"/>
      <c r="K5" s="207"/>
      <c r="L5" s="67"/>
      <c r="M5" s="67" t="s">
        <v>47</v>
      </c>
      <c r="N5" s="67"/>
      <c r="O5" s="67"/>
      <c r="P5" s="67"/>
      <c r="Q5" s="70"/>
      <c r="U5"/>
      <c r="V5"/>
      <c r="W5"/>
    </row>
    <row r="6" spans="1:23" s="5" customFormat="1" ht="24" customHeight="1" thickBot="1">
      <c r="A6" s="71" t="s">
        <v>18</v>
      </c>
      <c r="B6" s="72" t="s">
        <v>19</v>
      </c>
      <c r="C6" s="72" t="s">
        <v>20</v>
      </c>
      <c r="D6" s="72" t="s">
        <v>21</v>
      </c>
      <c r="E6" s="72"/>
      <c r="F6" s="72" t="s">
        <v>19</v>
      </c>
      <c r="G6" s="72" t="s">
        <v>20</v>
      </c>
      <c r="H6" s="72"/>
      <c r="I6" s="72" t="s">
        <v>19</v>
      </c>
      <c r="J6" s="72" t="s">
        <v>20</v>
      </c>
      <c r="K6" s="72" t="s">
        <v>21</v>
      </c>
      <c r="L6" s="72"/>
      <c r="M6" s="72"/>
      <c r="N6" s="72" t="s">
        <v>50</v>
      </c>
      <c r="O6" s="72" t="s">
        <v>49</v>
      </c>
      <c r="P6" s="91" t="s">
        <v>38</v>
      </c>
      <c r="Q6" s="91" t="s">
        <v>53</v>
      </c>
      <c r="S6" s="77"/>
      <c r="U6"/>
      <c r="V6"/>
      <c r="W6"/>
    </row>
    <row r="7" spans="1:23" s="5" customFormat="1" ht="8.25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67"/>
      <c r="Q7" s="67"/>
      <c r="U7"/>
      <c r="V7"/>
      <c r="W7"/>
    </row>
    <row r="8" spans="1:23" s="4" customFormat="1" ht="15.75" customHeight="1">
      <c r="A8" s="105" t="s">
        <v>29</v>
      </c>
      <c r="B8" s="106">
        <v>0</v>
      </c>
      <c r="C8" s="106">
        <v>0</v>
      </c>
      <c r="D8" s="106">
        <v>0</v>
      </c>
      <c r="E8" s="106"/>
      <c r="F8" s="106">
        <v>1</v>
      </c>
      <c r="G8" s="106">
        <v>0</v>
      </c>
      <c r="H8" s="106"/>
      <c r="I8" s="106">
        <v>0</v>
      </c>
      <c r="J8" s="106">
        <v>0</v>
      </c>
      <c r="K8" s="106">
        <v>0</v>
      </c>
      <c r="L8" s="106"/>
      <c r="M8" s="106"/>
      <c r="N8" s="106">
        <v>0</v>
      </c>
      <c r="O8" s="106">
        <v>0</v>
      </c>
      <c r="P8" s="64">
        <f>SUM(B8:O8)</f>
        <v>1</v>
      </c>
      <c r="Q8" s="75">
        <f aca="true" t="shared" si="0" ref="Q8:Q58">(P8/P$58)</f>
        <v>0.00012454851164528583</v>
      </c>
      <c r="U8"/>
      <c r="V8"/>
      <c r="W8"/>
    </row>
    <row r="9" spans="1:23" s="4" customFormat="1" ht="17.25" customHeight="1">
      <c r="A9" s="76" t="s">
        <v>45</v>
      </c>
      <c r="B9" s="77">
        <v>0</v>
      </c>
      <c r="C9" s="77">
        <v>0</v>
      </c>
      <c r="D9" s="77">
        <v>6</v>
      </c>
      <c r="E9" s="77"/>
      <c r="F9" s="77">
        <v>0</v>
      </c>
      <c r="G9" s="77">
        <v>0</v>
      </c>
      <c r="H9" s="77"/>
      <c r="I9" s="77">
        <v>0</v>
      </c>
      <c r="J9" s="77">
        <v>0</v>
      </c>
      <c r="K9" s="77">
        <v>0</v>
      </c>
      <c r="L9" s="77"/>
      <c r="M9" s="77"/>
      <c r="N9" s="77">
        <v>1</v>
      </c>
      <c r="O9" s="77">
        <v>0</v>
      </c>
      <c r="P9" s="62">
        <f>SUM(B9:O9)</f>
        <v>7</v>
      </c>
      <c r="Q9" s="63">
        <f t="shared" si="0"/>
        <v>0.0008718395815170009</v>
      </c>
      <c r="U9"/>
      <c r="V9"/>
      <c r="W9"/>
    </row>
    <row r="10" spans="1:25" s="4" customFormat="1" ht="20.25" customHeight="1">
      <c r="A10" s="107" t="s">
        <v>30</v>
      </c>
      <c r="B10" s="106">
        <v>1</v>
      </c>
      <c r="C10" s="106">
        <v>0</v>
      </c>
      <c r="D10" s="106">
        <v>0</v>
      </c>
      <c r="E10" s="106"/>
      <c r="F10" s="106">
        <v>2</v>
      </c>
      <c r="G10" s="106">
        <v>11</v>
      </c>
      <c r="H10" s="106"/>
      <c r="I10" s="106">
        <v>0</v>
      </c>
      <c r="J10" s="106">
        <v>0</v>
      </c>
      <c r="K10" s="106">
        <v>0</v>
      </c>
      <c r="L10" s="106"/>
      <c r="M10" s="106"/>
      <c r="N10" s="106">
        <v>2</v>
      </c>
      <c r="O10" s="106">
        <v>0</v>
      </c>
      <c r="P10" s="64">
        <f aca="true" t="shared" si="1" ref="P10:P55">SUM(B10:O10)</f>
        <v>16</v>
      </c>
      <c r="Q10" s="75">
        <f t="shared" si="0"/>
        <v>0.0019927761863245733</v>
      </c>
      <c r="U10"/>
      <c r="V10"/>
      <c r="W10"/>
      <c r="X10"/>
      <c r="Y10"/>
    </row>
    <row r="11" spans="1:25" s="6" customFormat="1" ht="17.25" customHeight="1">
      <c r="A11" s="78" t="s">
        <v>1</v>
      </c>
      <c r="B11" s="77">
        <v>1</v>
      </c>
      <c r="C11" s="77">
        <v>42</v>
      </c>
      <c r="D11" s="77">
        <v>126</v>
      </c>
      <c r="E11" s="77"/>
      <c r="F11" s="77">
        <v>106</v>
      </c>
      <c r="G11" s="77">
        <v>116</v>
      </c>
      <c r="H11" s="77"/>
      <c r="I11" s="77">
        <v>3</v>
      </c>
      <c r="J11" s="77">
        <v>1</v>
      </c>
      <c r="K11" s="77">
        <v>19</v>
      </c>
      <c r="L11" s="77"/>
      <c r="M11" s="77"/>
      <c r="N11" s="77">
        <v>0</v>
      </c>
      <c r="O11" s="77">
        <v>4</v>
      </c>
      <c r="P11" s="62">
        <f t="shared" si="1"/>
        <v>418</v>
      </c>
      <c r="Q11" s="63">
        <f t="shared" si="0"/>
        <v>0.05206127786772948</v>
      </c>
      <c r="U11"/>
      <c r="V11"/>
      <c r="W11"/>
      <c r="X11"/>
      <c r="Y11"/>
    </row>
    <row r="12" spans="1:25" s="4" customFormat="1" ht="21.75" customHeight="1">
      <c r="A12" s="107" t="s">
        <v>23</v>
      </c>
      <c r="B12" s="106">
        <v>0</v>
      </c>
      <c r="C12" s="106">
        <v>0</v>
      </c>
      <c r="D12" s="106">
        <v>3</v>
      </c>
      <c r="E12" s="106"/>
      <c r="F12" s="106">
        <v>1</v>
      </c>
      <c r="G12" s="106">
        <v>0</v>
      </c>
      <c r="H12" s="106"/>
      <c r="I12" s="106">
        <v>0</v>
      </c>
      <c r="J12" s="106">
        <v>0</v>
      </c>
      <c r="K12" s="106">
        <v>0</v>
      </c>
      <c r="L12" s="106"/>
      <c r="M12" s="106"/>
      <c r="N12" s="106">
        <v>0</v>
      </c>
      <c r="O12" s="106">
        <v>0</v>
      </c>
      <c r="P12" s="64">
        <f t="shared" si="1"/>
        <v>4</v>
      </c>
      <c r="Q12" s="75">
        <f t="shared" si="0"/>
        <v>0.0004981940465811433</v>
      </c>
      <c r="U12"/>
      <c r="V12"/>
      <c r="W12"/>
      <c r="Y12"/>
    </row>
    <row r="13" spans="1:25" s="4" customFormat="1" ht="16.5" customHeight="1" hidden="1">
      <c r="A13" s="76" t="s">
        <v>61</v>
      </c>
      <c r="B13" s="77"/>
      <c r="C13" s="77"/>
      <c r="D13" s="77"/>
      <c r="E13" s="77"/>
      <c r="F13" s="77"/>
      <c r="G13" s="77"/>
      <c r="H13" s="77"/>
      <c r="I13" s="77">
        <v>0</v>
      </c>
      <c r="J13" s="77">
        <v>0</v>
      </c>
      <c r="K13" s="77">
        <v>0</v>
      </c>
      <c r="L13" s="77"/>
      <c r="M13" s="77"/>
      <c r="N13" s="77">
        <v>0</v>
      </c>
      <c r="O13" s="77">
        <v>0</v>
      </c>
      <c r="P13" s="62">
        <f t="shared" si="1"/>
        <v>0</v>
      </c>
      <c r="Q13" s="63">
        <f t="shared" si="0"/>
        <v>0</v>
      </c>
      <c r="U13"/>
      <c r="V13"/>
      <c r="W13"/>
      <c r="Y13"/>
    </row>
    <row r="14" spans="1:25" s="4" customFormat="1" ht="17.25" customHeight="1">
      <c r="A14" s="78" t="s">
        <v>2</v>
      </c>
      <c r="B14" s="77">
        <v>0</v>
      </c>
      <c r="C14" s="77">
        <v>1</v>
      </c>
      <c r="D14" s="77">
        <v>0</v>
      </c>
      <c r="E14" s="77"/>
      <c r="F14" s="77">
        <v>3</v>
      </c>
      <c r="G14" s="77">
        <v>2</v>
      </c>
      <c r="H14" s="77"/>
      <c r="I14" s="77">
        <v>0</v>
      </c>
      <c r="J14" s="77">
        <v>0</v>
      </c>
      <c r="K14" s="77">
        <v>0</v>
      </c>
      <c r="L14" s="77"/>
      <c r="M14" s="77"/>
      <c r="N14" s="77">
        <v>0</v>
      </c>
      <c r="O14" s="77">
        <v>0</v>
      </c>
      <c r="P14" s="62">
        <f t="shared" si="1"/>
        <v>6</v>
      </c>
      <c r="Q14" s="63">
        <f t="shared" si="0"/>
        <v>0.000747291069871715</v>
      </c>
      <c r="U14"/>
      <c r="V14"/>
      <c r="W14"/>
      <c r="Y14"/>
    </row>
    <row r="15" spans="1:25" s="4" customFormat="1" ht="17.25" customHeight="1">
      <c r="A15" s="105" t="s">
        <v>3</v>
      </c>
      <c r="B15" s="106">
        <v>2</v>
      </c>
      <c r="C15" s="106">
        <v>3</v>
      </c>
      <c r="D15" s="106">
        <v>7</v>
      </c>
      <c r="E15" s="106"/>
      <c r="F15" s="106">
        <v>145</v>
      </c>
      <c r="G15" s="106">
        <v>19</v>
      </c>
      <c r="H15" s="106"/>
      <c r="I15" s="106">
        <v>1</v>
      </c>
      <c r="J15" s="106">
        <v>0</v>
      </c>
      <c r="K15" s="106">
        <v>3</v>
      </c>
      <c r="L15" s="106"/>
      <c r="M15" s="106"/>
      <c r="N15" s="106">
        <v>0</v>
      </c>
      <c r="O15" s="106">
        <v>0</v>
      </c>
      <c r="P15" s="64">
        <f t="shared" si="1"/>
        <v>180</v>
      </c>
      <c r="Q15" s="75">
        <f t="shared" si="0"/>
        <v>0.02241873209615145</v>
      </c>
      <c r="U15"/>
      <c r="V15"/>
      <c r="W15"/>
      <c r="Y15"/>
    </row>
    <row r="16" spans="1:25" s="4" customFormat="1" ht="17.25" customHeight="1">
      <c r="A16" s="78" t="s">
        <v>79</v>
      </c>
      <c r="B16" s="77">
        <v>0</v>
      </c>
      <c r="C16" s="77">
        <v>0</v>
      </c>
      <c r="D16" s="77">
        <v>0</v>
      </c>
      <c r="E16" s="77"/>
      <c r="F16" s="77">
        <v>1</v>
      </c>
      <c r="G16" s="77">
        <v>0</v>
      </c>
      <c r="H16" s="77"/>
      <c r="I16" s="77">
        <v>0</v>
      </c>
      <c r="J16" s="77">
        <v>0</v>
      </c>
      <c r="K16" s="77">
        <v>0</v>
      </c>
      <c r="L16" s="77"/>
      <c r="M16" s="77"/>
      <c r="N16" s="77">
        <v>0</v>
      </c>
      <c r="O16" s="77">
        <v>0</v>
      </c>
      <c r="P16" s="62">
        <f t="shared" si="1"/>
        <v>1</v>
      </c>
      <c r="Q16" s="63">
        <f t="shared" si="0"/>
        <v>0.00012454851164528583</v>
      </c>
      <c r="U16"/>
      <c r="V16"/>
      <c r="W16"/>
      <c r="Y16"/>
    </row>
    <row r="17" spans="1:25" s="4" customFormat="1" ht="17.25" customHeight="1">
      <c r="A17" s="105" t="s">
        <v>4</v>
      </c>
      <c r="B17" s="106">
        <v>1</v>
      </c>
      <c r="C17" s="106">
        <v>5</v>
      </c>
      <c r="D17" s="106">
        <v>4</v>
      </c>
      <c r="E17" s="106"/>
      <c r="F17" s="106">
        <v>73</v>
      </c>
      <c r="G17" s="106">
        <v>13</v>
      </c>
      <c r="H17" s="106"/>
      <c r="I17" s="106">
        <v>0</v>
      </c>
      <c r="J17" s="106">
        <v>0</v>
      </c>
      <c r="K17" s="106">
        <v>121</v>
      </c>
      <c r="L17" s="106"/>
      <c r="M17" s="106"/>
      <c r="N17" s="106">
        <v>76</v>
      </c>
      <c r="O17" s="106">
        <v>1</v>
      </c>
      <c r="P17" s="64">
        <f t="shared" si="1"/>
        <v>294</v>
      </c>
      <c r="Q17" s="75">
        <f t="shared" si="0"/>
        <v>0.036617262423714034</v>
      </c>
      <c r="U17"/>
      <c r="V17"/>
      <c r="W17"/>
      <c r="Y17"/>
    </row>
    <row r="18" spans="1:25" s="4" customFormat="1" ht="17.25" customHeight="1">
      <c r="A18" s="78" t="s">
        <v>36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/>
      <c r="I18" s="77">
        <v>0</v>
      </c>
      <c r="J18" s="77">
        <v>0</v>
      </c>
      <c r="K18" s="77">
        <v>1</v>
      </c>
      <c r="L18" s="77"/>
      <c r="M18" s="77"/>
      <c r="N18" s="77">
        <v>0</v>
      </c>
      <c r="O18" s="77">
        <v>0</v>
      </c>
      <c r="P18" s="62">
        <f t="shared" si="1"/>
        <v>1</v>
      </c>
      <c r="Q18" s="63">
        <f t="shared" si="0"/>
        <v>0.00012454851164528583</v>
      </c>
      <c r="T18"/>
      <c r="U18"/>
      <c r="V18"/>
      <c r="W18"/>
      <c r="X18"/>
      <c r="Y18"/>
    </row>
    <row r="19" spans="1:25" s="4" customFormat="1" ht="17.25" customHeight="1">
      <c r="A19" s="105" t="s">
        <v>5</v>
      </c>
      <c r="B19" s="106">
        <v>0</v>
      </c>
      <c r="C19" s="106">
        <v>0</v>
      </c>
      <c r="D19" s="106">
        <v>0</v>
      </c>
      <c r="E19" s="106"/>
      <c r="F19" s="106">
        <v>0</v>
      </c>
      <c r="G19" s="106">
        <v>2</v>
      </c>
      <c r="H19" s="106"/>
      <c r="I19" s="106">
        <v>0</v>
      </c>
      <c r="J19" s="106">
        <v>0</v>
      </c>
      <c r="K19" s="106">
        <v>5</v>
      </c>
      <c r="L19" s="106"/>
      <c r="M19" s="106"/>
      <c r="N19" s="106">
        <v>0</v>
      </c>
      <c r="O19" s="106">
        <v>0</v>
      </c>
      <c r="P19" s="64">
        <f t="shared" si="1"/>
        <v>7</v>
      </c>
      <c r="Q19" s="75">
        <f t="shared" si="0"/>
        <v>0.0008718395815170009</v>
      </c>
      <c r="U19"/>
      <c r="V19"/>
      <c r="W19"/>
      <c r="Y19"/>
    </row>
    <row r="20" spans="1:25" s="4" customFormat="1" ht="10.5" customHeight="1" hidden="1">
      <c r="A20" s="78" t="s">
        <v>62</v>
      </c>
      <c r="B20" s="77"/>
      <c r="C20" s="77">
        <v>0</v>
      </c>
      <c r="D20" s="77">
        <v>0</v>
      </c>
      <c r="E20" s="77"/>
      <c r="F20" s="77"/>
      <c r="G20" s="77"/>
      <c r="H20" s="77"/>
      <c r="I20" s="77"/>
      <c r="J20" s="77">
        <v>0</v>
      </c>
      <c r="K20" s="77"/>
      <c r="L20" s="77"/>
      <c r="M20" s="77"/>
      <c r="N20" s="77">
        <v>0</v>
      </c>
      <c r="O20" s="77">
        <v>0</v>
      </c>
      <c r="P20" s="62">
        <f t="shared" si="1"/>
        <v>0</v>
      </c>
      <c r="Q20" s="63">
        <f t="shared" si="0"/>
        <v>0</v>
      </c>
      <c r="U20"/>
      <c r="V20"/>
      <c r="W20"/>
      <c r="Y20"/>
    </row>
    <row r="21" spans="1:25" s="4" customFormat="1" ht="17.25" customHeight="1" hidden="1">
      <c r="A21" s="78" t="s">
        <v>63</v>
      </c>
      <c r="B21" s="77"/>
      <c r="C21" s="77">
        <v>0</v>
      </c>
      <c r="D21" s="77">
        <v>0</v>
      </c>
      <c r="E21" s="77"/>
      <c r="F21" s="77"/>
      <c r="G21" s="77"/>
      <c r="H21" s="77"/>
      <c r="I21" s="77"/>
      <c r="J21" s="77">
        <v>0</v>
      </c>
      <c r="K21" s="77"/>
      <c r="L21" s="77"/>
      <c r="M21" s="77"/>
      <c r="N21" s="77">
        <v>0</v>
      </c>
      <c r="O21" s="77">
        <v>0</v>
      </c>
      <c r="P21" s="62">
        <f t="shared" si="1"/>
        <v>0</v>
      </c>
      <c r="Q21" s="63">
        <f t="shared" si="0"/>
        <v>0</v>
      </c>
      <c r="U21"/>
      <c r="V21"/>
      <c r="W21"/>
      <c r="Y21"/>
    </row>
    <row r="22" spans="1:25" s="4" customFormat="1" ht="17.25" customHeight="1" hidden="1">
      <c r="A22" s="78" t="s">
        <v>68</v>
      </c>
      <c r="B22" s="77"/>
      <c r="C22" s="77">
        <v>0</v>
      </c>
      <c r="D22" s="77">
        <v>0</v>
      </c>
      <c r="E22" s="77"/>
      <c r="F22" s="77"/>
      <c r="G22" s="77"/>
      <c r="H22" s="77"/>
      <c r="I22" s="77"/>
      <c r="J22" s="77">
        <v>0</v>
      </c>
      <c r="K22" s="77"/>
      <c r="L22" s="77"/>
      <c r="M22" s="77"/>
      <c r="N22" s="77">
        <v>0</v>
      </c>
      <c r="O22" s="77">
        <v>0</v>
      </c>
      <c r="P22" s="62">
        <f t="shared" si="1"/>
        <v>0</v>
      </c>
      <c r="Q22" s="63">
        <f t="shared" si="0"/>
        <v>0</v>
      </c>
      <c r="U22"/>
      <c r="V22"/>
      <c r="W22"/>
      <c r="Y22"/>
    </row>
    <row r="23" spans="1:25" s="4" customFormat="1" ht="17.25" customHeight="1">
      <c r="A23" s="76" t="s">
        <v>31</v>
      </c>
      <c r="B23" s="77">
        <v>0</v>
      </c>
      <c r="C23" s="77">
        <v>0</v>
      </c>
      <c r="D23" s="77">
        <v>0</v>
      </c>
      <c r="E23" s="77"/>
      <c r="F23" s="77">
        <v>4</v>
      </c>
      <c r="G23" s="77">
        <v>0</v>
      </c>
      <c r="H23" s="77"/>
      <c r="I23" s="77">
        <v>1</v>
      </c>
      <c r="J23" s="77">
        <v>0</v>
      </c>
      <c r="K23" s="77">
        <v>0</v>
      </c>
      <c r="L23" s="77"/>
      <c r="M23" s="77"/>
      <c r="N23" s="77">
        <v>0</v>
      </c>
      <c r="O23" s="77">
        <v>0</v>
      </c>
      <c r="P23" s="62">
        <f t="shared" si="1"/>
        <v>5</v>
      </c>
      <c r="Q23" s="63">
        <f t="shared" si="0"/>
        <v>0.0006227425582264292</v>
      </c>
      <c r="U23"/>
      <c r="V23"/>
      <c r="W23"/>
      <c r="Y23"/>
    </row>
    <row r="24" spans="1:25" s="4" customFormat="1" ht="17.25" customHeight="1">
      <c r="A24" s="107" t="s">
        <v>24</v>
      </c>
      <c r="B24" s="106">
        <v>0</v>
      </c>
      <c r="C24" s="106">
        <v>0</v>
      </c>
      <c r="D24" s="106">
        <v>0</v>
      </c>
      <c r="E24" s="106"/>
      <c r="F24" s="106">
        <v>2</v>
      </c>
      <c r="G24" s="106">
        <v>0</v>
      </c>
      <c r="H24" s="106"/>
      <c r="I24" s="106">
        <v>0</v>
      </c>
      <c r="J24" s="106">
        <v>0</v>
      </c>
      <c r="K24" s="106">
        <v>0</v>
      </c>
      <c r="L24" s="106"/>
      <c r="M24" s="106"/>
      <c r="N24" s="106">
        <v>0</v>
      </c>
      <c r="O24" s="106">
        <v>0</v>
      </c>
      <c r="P24" s="64">
        <f t="shared" si="1"/>
        <v>2</v>
      </c>
      <c r="Q24" s="75">
        <f t="shared" si="0"/>
        <v>0.00024909702329057166</v>
      </c>
      <c r="U24"/>
      <c r="V24"/>
      <c r="W24"/>
      <c r="Y24"/>
    </row>
    <row r="25" spans="1:25" s="4" customFormat="1" ht="10.5" customHeight="1" hidden="1">
      <c r="A25" s="76" t="s">
        <v>25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62">
        <f t="shared" si="1"/>
        <v>0</v>
      </c>
      <c r="Q25" s="63">
        <f t="shared" si="0"/>
        <v>0</v>
      </c>
      <c r="U25"/>
      <c r="V25"/>
      <c r="W25"/>
      <c r="Y25"/>
    </row>
    <row r="26" spans="1:25" ht="17.25" customHeight="1">
      <c r="A26" s="78" t="s">
        <v>6</v>
      </c>
      <c r="B26" s="77">
        <v>7</v>
      </c>
      <c r="C26" s="77">
        <v>2</v>
      </c>
      <c r="D26" s="77">
        <v>25</v>
      </c>
      <c r="E26" s="77"/>
      <c r="F26" s="77">
        <v>455</v>
      </c>
      <c r="G26" s="77">
        <v>21</v>
      </c>
      <c r="H26" s="77"/>
      <c r="I26" s="77">
        <v>12</v>
      </c>
      <c r="J26" s="77">
        <v>2</v>
      </c>
      <c r="K26" s="77">
        <v>120</v>
      </c>
      <c r="L26" s="77"/>
      <c r="M26" s="77"/>
      <c r="N26" s="77">
        <v>14</v>
      </c>
      <c r="O26" s="77">
        <v>6</v>
      </c>
      <c r="P26" s="62">
        <f t="shared" si="1"/>
        <v>664</v>
      </c>
      <c r="Q26" s="63">
        <f t="shared" si="0"/>
        <v>0.0827002117324698</v>
      </c>
      <c r="Y26"/>
    </row>
    <row r="27" spans="1:25" ht="17.25" customHeight="1">
      <c r="A27" s="107" t="s">
        <v>26</v>
      </c>
      <c r="B27" s="106">
        <v>0</v>
      </c>
      <c r="C27" s="106">
        <v>0</v>
      </c>
      <c r="D27" s="106">
        <v>0</v>
      </c>
      <c r="E27" s="106"/>
      <c r="F27" s="106">
        <v>0</v>
      </c>
      <c r="G27" s="106">
        <v>1</v>
      </c>
      <c r="H27" s="106"/>
      <c r="I27" s="106">
        <v>0</v>
      </c>
      <c r="J27" s="106">
        <v>0</v>
      </c>
      <c r="K27" s="106">
        <v>0</v>
      </c>
      <c r="L27" s="106"/>
      <c r="M27" s="106"/>
      <c r="N27" s="106">
        <v>0</v>
      </c>
      <c r="O27" s="106">
        <v>0</v>
      </c>
      <c r="P27" s="64">
        <f t="shared" si="1"/>
        <v>1</v>
      </c>
      <c r="Q27" s="75">
        <f t="shared" si="0"/>
        <v>0.00012454851164528583</v>
      </c>
      <c r="Y27"/>
    </row>
    <row r="28" spans="1:25" ht="17.25" customHeight="1" hidden="1">
      <c r="A28" s="76" t="s">
        <v>69</v>
      </c>
      <c r="B28" s="77">
        <v>0</v>
      </c>
      <c r="C28" s="77">
        <v>0</v>
      </c>
      <c r="D28" s="77"/>
      <c r="E28" s="77"/>
      <c r="F28" s="77"/>
      <c r="G28" s="77"/>
      <c r="H28" s="77"/>
      <c r="I28" s="77">
        <v>0</v>
      </c>
      <c r="J28" s="77">
        <v>0</v>
      </c>
      <c r="K28" s="77"/>
      <c r="L28" s="77"/>
      <c r="M28" s="77"/>
      <c r="N28" s="77">
        <v>0</v>
      </c>
      <c r="O28" s="77">
        <v>0</v>
      </c>
      <c r="P28" s="62">
        <f t="shared" si="1"/>
        <v>0</v>
      </c>
      <c r="Q28" s="63">
        <f t="shared" si="0"/>
        <v>0</v>
      </c>
      <c r="Y28"/>
    </row>
    <row r="29" spans="1:25" ht="16.5" customHeight="1">
      <c r="A29" s="76" t="s">
        <v>60</v>
      </c>
      <c r="B29" s="77">
        <v>0</v>
      </c>
      <c r="C29" s="77">
        <v>0</v>
      </c>
      <c r="D29" s="77">
        <v>2</v>
      </c>
      <c r="E29" s="77"/>
      <c r="F29" s="77">
        <v>4</v>
      </c>
      <c r="G29" s="77">
        <v>4</v>
      </c>
      <c r="H29" s="77"/>
      <c r="I29" s="77">
        <v>0</v>
      </c>
      <c r="J29" s="77">
        <v>0</v>
      </c>
      <c r="K29" s="77">
        <v>0</v>
      </c>
      <c r="L29" s="77"/>
      <c r="M29" s="77"/>
      <c r="N29" s="77">
        <v>0</v>
      </c>
      <c r="O29" s="77">
        <v>0</v>
      </c>
      <c r="P29" s="62">
        <f t="shared" si="1"/>
        <v>10</v>
      </c>
      <c r="Q29" s="63">
        <f t="shared" si="0"/>
        <v>0.0012454851164528584</v>
      </c>
      <c r="Y29"/>
    </row>
    <row r="30" spans="1:25" ht="17.25" customHeight="1">
      <c r="A30" s="105" t="s">
        <v>7</v>
      </c>
      <c r="B30" s="106">
        <v>8</v>
      </c>
      <c r="C30" s="106">
        <v>8</v>
      </c>
      <c r="D30" s="106">
        <v>4</v>
      </c>
      <c r="E30" s="106"/>
      <c r="F30" s="106">
        <v>120</v>
      </c>
      <c r="G30" s="106">
        <v>24</v>
      </c>
      <c r="H30" s="106"/>
      <c r="I30" s="106">
        <v>0</v>
      </c>
      <c r="J30" s="106">
        <v>0</v>
      </c>
      <c r="K30" s="106">
        <v>1</v>
      </c>
      <c r="L30" s="106"/>
      <c r="M30" s="106"/>
      <c r="N30" s="106">
        <v>0</v>
      </c>
      <c r="O30" s="106">
        <v>2</v>
      </c>
      <c r="P30" s="64">
        <f t="shared" si="1"/>
        <v>167</v>
      </c>
      <c r="Q30" s="75">
        <f t="shared" si="0"/>
        <v>0.020799601444762734</v>
      </c>
      <c r="Y30"/>
    </row>
    <row r="31" spans="1:25" ht="17.25" customHeight="1">
      <c r="A31" s="76" t="s">
        <v>32</v>
      </c>
      <c r="B31" s="77">
        <v>0</v>
      </c>
      <c r="C31" s="77">
        <v>0</v>
      </c>
      <c r="D31" s="77">
        <v>0</v>
      </c>
      <c r="E31" s="77"/>
      <c r="F31" s="77">
        <v>0</v>
      </c>
      <c r="G31" s="77">
        <v>0</v>
      </c>
      <c r="H31" s="77"/>
      <c r="I31" s="77">
        <v>0</v>
      </c>
      <c r="J31" s="77">
        <v>0</v>
      </c>
      <c r="K31" s="77">
        <v>124</v>
      </c>
      <c r="L31" s="77"/>
      <c r="M31" s="77"/>
      <c r="N31" s="77">
        <v>0</v>
      </c>
      <c r="O31" s="77">
        <v>0</v>
      </c>
      <c r="P31" s="62">
        <f t="shared" si="1"/>
        <v>124</v>
      </c>
      <c r="Q31" s="63">
        <f t="shared" si="0"/>
        <v>0.015444015444015444</v>
      </c>
      <c r="Y31"/>
    </row>
    <row r="32" spans="1:25" ht="15.75" customHeight="1">
      <c r="A32" s="107" t="s">
        <v>75</v>
      </c>
      <c r="B32" s="106">
        <v>0</v>
      </c>
      <c r="C32" s="106">
        <v>0</v>
      </c>
      <c r="D32" s="106">
        <v>0</v>
      </c>
      <c r="E32" s="106"/>
      <c r="F32" s="106">
        <v>0</v>
      </c>
      <c r="G32" s="106">
        <v>0</v>
      </c>
      <c r="H32" s="106"/>
      <c r="I32" s="106">
        <v>0</v>
      </c>
      <c r="J32" s="106">
        <v>0</v>
      </c>
      <c r="K32" s="106">
        <v>1</v>
      </c>
      <c r="L32" s="106"/>
      <c r="M32" s="106"/>
      <c r="N32" s="106">
        <v>0</v>
      </c>
      <c r="O32" s="106">
        <v>0</v>
      </c>
      <c r="P32" s="64">
        <f t="shared" si="1"/>
        <v>1</v>
      </c>
      <c r="Q32" s="75">
        <f t="shared" si="0"/>
        <v>0.00012454851164528583</v>
      </c>
      <c r="Y32"/>
    </row>
    <row r="33" spans="1:25" ht="13.5" customHeight="1" hidden="1">
      <c r="A33" s="76" t="s">
        <v>67</v>
      </c>
      <c r="B33" s="77"/>
      <c r="C33" s="77">
        <v>0</v>
      </c>
      <c r="D33" s="77"/>
      <c r="E33" s="77"/>
      <c r="F33" s="77"/>
      <c r="G33" s="77"/>
      <c r="H33" s="77"/>
      <c r="I33" s="77">
        <v>0</v>
      </c>
      <c r="J33" s="77">
        <v>0</v>
      </c>
      <c r="K33" s="77"/>
      <c r="L33" s="77"/>
      <c r="M33" s="77"/>
      <c r="N33" s="77">
        <v>0</v>
      </c>
      <c r="O33" s="77">
        <v>0</v>
      </c>
      <c r="P33" s="62">
        <f t="shared" si="1"/>
        <v>0</v>
      </c>
      <c r="Q33" s="63">
        <f t="shared" si="0"/>
        <v>0</v>
      </c>
      <c r="Y33"/>
    </row>
    <row r="34" spans="1:25" ht="17.25" customHeight="1">
      <c r="A34" s="78" t="s">
        <v>8</v>
      </c>
      <c r="B34" s="77">
        <v>1</v>
      </c>
      <c r="C34" s="77">
        <v>0</v>
      </c>
      <c r="D34" s="77">
        <v>6</v>
      </c>
      <c r="E34" s="77"/>
      <c r="F34" s="77">
        <v>13</v>
      </c>
      <c r="G34" s="77">
        <v>8</v>
      </c>
      <c r="H34" s="77"/>
      <c r="I34" s="77">
        <v>0</v>
      </c>
      <c r="J34" s="77">
        <v>0</v>
      </c>
      <c r="K34" s="77">
        <v>0</v>
      </c>
      <c r="L34" s="77"/>
      <c r="M34" s="77"/>
      <c r="N34" s="77">
        <v>0</v>
      </c>
      <c r="O34" s="77">
        <v>0</v>
      </c>
      <c r="P34" s="62">
        <f t="shared" si="1"/>
        <v>28</v>
      </c>
      <c r="Q34" s="63">
        <f t="shared" si="0"/>
        <v>0.0034873583260680036</v>
      </c>
      <c r="Y34"/>
    </row>
    <row r="35" spans="1:25" ht="18.75" customHeight="1">
      <c r="A35" s="105" t="s">
        <v>9</v>
      </c>
      <c r="B35" s="106">
        <v>0</v>
      </c>
      <c r="C35" s="106">
        <v>0</v>
      </c>
      <c r="D35" s="106">
        <v>0</v>
      </c>
      <c r="E35" s="106"/>
      <c r="F35" s="106">
        <v>4</v>
      </c>
      <c r="G35" s="106">
        <v>0</v>
      </c>
      <c r="H35" s="106"/>
      <c r="I35" s="106">
        <v>0</v>
      </c>
      <c r="J35" s="106">
        <v>0</v>
      </c>
      <c r="K35" s="106">
        <v>1</v>
      </c>
      <c r="L35" s="106"/>
      <c r="M35" s="106"/>
      <c r="N35" s="106">
        <v>0</v>
      </c>
      <c r="O35" s="106">
        <v>0</v>
      </c>
      <c r="P35" s="64">
        <f t="shared" si="1"/>
        <v>5</v>
      </c>
      <c r="Q35" s="75">
        <f t="shared" si="0"/>
        <v>0.0006227425582264292</v>
      </c>
      <c r="Y35"/>
    </row>
    <row r="36" spans="1:25" ht="17.25" customHeight="1">
      <c r="A36" s="76" t="s">
        <v>33</v>
      </c>
      <c r="B36" s="77">
        <v>0</v>
      </c>
      <c r="C36" s="77">
        <v>0</v>
      </c>
      <c r="D36" s="77">
        <v>0</v>
      </c>
      <c r="E36" s="77"/>
      <c r="F36" s="77">
        <v>2</v>
      </c>
      <c r="G36" s="77">
        <v>2</v>
      </c>
      <c r="H36" s="77"/>
      <c r="I36" s="77">
        <v>0</v>
      </c>
      <c r="J36" s="77">
        <v>0</v>
      </c>
      <c r="K36" s="77">
        <v>0</v>
      </c>
      <c r="L36" s="77"/>
      <c r="M36" s="77"/>
      <c r="N36" s="77">
        <v>0</v>
      </c>
      <c r="O36" s="77">
        <v>0</v>
      </c>
      <c r="P36" s="62">
        <f t="shared" si="1"/>
        <v>4</v>
      </c>
      <c r="Q36" s="63">
        <f t="shared" si="0"/>
        <v>0.0004981940465811433</v>
      </c>
      <c r="Y36"/>
    </row>
    <row r="37" spans="1:25" ht="17.25" customHeight="1">
      <c r="A37" s="107" t="s">
        <v>43</v>
      </c>
      <c r="B37" s="106">
        <v>52</v>
      </c>
      <c r="C37" s="106">
        <v>19</v>
      </c>
      <c r="D37" s="106">
        <v>388</v>
      </c>
      <c r="E37" s="106"/>
      <c r="F37" s="106">
        <v>3402</v>
      </c>
      <c r="G37" s="106">
        <v>210</v>
      </c>
      <c r="H37" s="106"/>
      <c r="I37" s="106">
        <v>12</v>
      </c>
      <c r="J37" s="106">
        <v>9</v>
      </c>
      <c r="K37" s="106">
        <v>48</v>
      </c>
      <c r="L37" s="106"/>
      <c r="M37" s="106"/>
      <c r="N37" s="106">
        <v>0</v>
      </c>
      <c r="O37" s="106">
        <v>6</v>
      </c>
      <c r="P37" s="64">
        <f t="shared" si="1"/>
        <v>4146</v>
      </c>
      <c r="Q37" s="75">
        <f t="shared" si="0"/>
        <v>0.5163781292813551</v>
      </c>
      <c r="Y37"/>
    </row>
    <row r="38" spans="1:25" ht="17.25" customHeight="1">
      <c r="A38" s="76" t="s">
        <v>27</v>
      </c>
      <c r="B38" s="77">
        <v>0</v>
      </c>
      <c r="C38" s="77">
        <v>1</v>
      </c>
      <c r="D38" s="77">
        <v>0</v>
      </c>
      <c r="E38" s="77"/>
      <c r="F38" s="77">
        <v>29</v>
      </c>
      <c r="G38" s="77">
        <v>5</v>
      </c>
      <c r="H38" s="77"/>
      <c r="I38" s="77">
        <v>0</v>
      </c>
      <c r="J38" s="77">
        <v>0</v>
      </c>
      <c r="K38" s="77">
        <v>0</v>
      </c>
      <c r="L38" s="77"/>
      <c r="M38" s="77"/>
      <c r="N38" s="77">
        <v>0</v>
      </c>
      <c r="O38" s="77">
        <v>0</v>
      </c>
      <c r="P38" s="62">
        <f t="shared" si="1"/>
        <v>35</v>
      </c>
      <c r="Q38" s="63">
        <f t="shared" si="0"/>
        <v>0.004359197907585004</v>
      </c>
      <c r="Y38"/>
    </row>
    <row r="39" spans="1:25" ht="17.25" customHeight="1" hidden="1">
      <c r="A39" s="76" t="s">
        <v>71</v>
      </c>
      <c r="B39" s="77">
        <v>0</v>
      </c>
      <c r="C39" s="77"/>
      <c r="D39" s="77">
        <v>0</v>
      </c>
      <c r="E39" s="77"/>
      <c r="F39" s="77"/>
      <c r="G39" s="77"/>
      <c r="H39" s="77"/>
      <c r="I39" s="77">
        <v>0</v>
      </c>
      <c r="J39" s="77">
        <v>0</v>
      </c>
      <c r="K39" s="77">
        <v>0</v>
      </c>
      <c r="L39" s="77"/>
      <c r="M39" s="77"/>
      <c r="N39" s="77">
        <v>0</v>
      </c>
      <c r="O39" s="77">
        <v>0</v>
      </c>
      <c r="P39" s="62">
        <f t="shared" si="1"/>
        <v>0</v>
      </c>
      <c r="Q39" s="63">
        <f t="shared" si="0"/>
        <v>0</v>
      </c>
      <c r="Y39"/>
    </row>
    <row r="40" spans="1:25" ht="17.25" customHeight="1">
      <c r="A40" s="107" t="s">
        <v>37</v>
      </c>
      <c r="B40" s="106">
        <v>0</v>
      </c>
      <c r="C40" s="106">
        <v>0</v>
      </c>
      <c r="D40" s="106">
        <v>0</v>
      </c>
      <c r="E40" s="106"/>
      <c r="F40" s="106">
        <v>1</v>
      </c>
      <c r="G40" s="106">
        <v>0</v>
      </c>
      <c r="H40" s="106"/>
      <c r="I40" s="106">
        <v>0</v>
      </c>
      <c r="J40" s="106">
        <v>0</v>
      </c>
      <c r="K40" s="106">
        <v>0</v>
      </c>
      <c r="L40" s="106"/>
      <c r="M40" s="106"/>
      <c r="N40" s="106">
        <v>0</v>
      </c>
      <c r="O40" s="106">
        <v>0</v>
      </c>
      <c r="P40" s="64">
        <f t="shared" si="1"/>
        <v>1</v>
      </c>
      <c r="Q40" s="75">
        <f t="shared" si="0"/>
        <v>0.00012454851164528583</v>
      </c>
      <c r="Y40"/>
    </row>
    <row r="41" spans="1:25" ht="17.25" customHeight="1">
      <c r="A41" s="78" t="s">
        <v>10</v>
      </c>
      <c r="B41" s="77">
        <v>6</v>
      </c>
      <c r="C41" s="77">
        <v>112</v>
      </c>
      <c r="D41" s="77">
        <v>314</v>
      </c>
      <c r="E41" s="77"/>
      <c r="F41" s="77">
        <v>145</v>
      </c>
      <c r="G41" s="77">
        <v>184</v>
      </c>
      <c r="H41" s="77"/>
      <c r="I41" s="77">
        <v>1</v>
      </c>
      <c r="J41" s="77">
        <v>1</v>
      </c>
      <c r="K41" s="77">
        <v>27</v>
      </c>
      <c r="L41" s="77"/>
      <c r="M41" s="77"/>
      <c r="N41" s="77">
        <v>1</v>
      </c>
      <c r="O41" s="77">
        <v>2</v>
      </c>
      <c r="P41" s="62">
        <f t="shared" si="1"/>
        <v>793</v>
      </c>
      <c r="Q41" s="63">
        <f t="shared" si="0"/>
        <v>0.09876696973471168</v>
      </c>
      <c r="T41"/>
      <c r="X41"/>
      <c r="Y41"/>
    </row>
    <row r="42" spans="1:25" ht="17.25" customHeight="1">
      <c r="A42" s="107" t="s">
        <v>28</v>
      </c>
      <c r="B42" s="106">
        <v>0</v>
      </c>
      <c r="C42" s="106">
        <v>3</v>
      </c>
      <c r="D42" s="106">
        <v>66</v>
      </c>
      <c r="E42" s="106"/>
      <c r="F42" s="106">
        <v>24</v>
      </c>
      <c r="G42" s="106">
        <v>15</v>
      </c>
      <c r="H42" s="106"/>
      <c r="I42" s="106">
        <v>0</v>
      </c>
      <c r="J42" s="106">
        <v>0</v>
      </c>
      <c r="K42" s="106">
        <v>5</v>
      </c>
      <c r="L42" s="106"/>
      <c r="M42" s="106"/>
      <c r="N42" s="106">
        <v>0</v>
      </c>
      <c r="O42" s="106">
        <v>2</v>
      </c>
      <c r="P42" s="64">
        <f t="shared" si="1"/>
        <v>115</v>
      </c>
      <c r="Q42" s="75">
        <f t="shared" si="0"/>
        <v>0.014323078839207871</v>
      </c>
      <c r="T42"/>
      <c r="X42"/>
      <c r="Y42"/>
    </row>
    <row r="43" spans="1:20" ht="17.25" customHeight="1">
      <c r="A43" s="78" t="s">
        <v>11</v>
      </c>
      <c r="B43" s="77">
        <v>4</v>
      </c>
      <c r="C43" s="77">
        <v>19</v>
      </c>
      <c r="D43" s="77">
        <v>39</v>
      </c>
      <c r="E43" s="77"/>
      <c r="F43" s="77">
        <v>274</v>
      </c>
      <c r="G43" s="77">
        <v>185</v>
      </c>
      <c r="H43" s="77"/>
      <c r="I43" s="77">
        <v>1</v>
      </c>
      <c r="J43" s="77">
        <v>3</v>
      </c>
      <c r="K43" s="77">
        <v>33</v>
      </c>
      <c r="L43" s="77"/>
      <c r="M43" s="77"/>
      <c r="N43" s="77">
        <v>1</v>
      </c>
      <c r="O43" s="77">
        <v>0</v>
      </c>
      <c r="P43" s="62">
        <f t="shared" si="1"/>
        <v>559</v>
      </c>
      <c r="Q43" s="63">
        <f t="shared" si="0"/>
        <v>0.06962261800971478</v>
      </c>
      <c r="T43"/>
    </row>
    <row r="44" spans="1:20" ht="17.25" customHeight="1">
      <c r="A44" s="105" t="s">
        <v>12</v>
      </c>
      <c r="B44" s="106">
        <v>0</v>
      </c>
      <c r="C44" s="106">
        <v>0</v>
      </c>
      <c r="D44" s="106">
        <v>2</v>
      </c>
      <c r="E44" s="106"/>
      <c r="F44" s="106">
        <v>11</v>
      </c>
      <c r="G44" s="106">
        <v>0</v>
      </c>
      <c r="H44" s="106"/>
      <c r="I44" s="106">
        <v>1</v>
      </c>
      <c r="J44" s="106">
        <v>0</v>
      </c>
      <c r="K44" s="106">
        <v>0</v>
      </c>
      <c r="L44" s="106"/>
      <c r="M44" s="106"/>
      <c r="N44" s="106">
        <v>1</v>
      </c>
      <c r="O44" s="106">
        <v>1</v>
      </c>
      <c r="P44" s="64">
        <f t="shared" si="1"/>
        <v>16</v>
      </c>
      <c r="Q44" s="75">
        <f t="shared" si="0"/>
        <v>0.0019927761863245733</v>
      </c>
      <c r="T44"/>
    </row>
    <row r="45" spans="1:17" ht="17.25" customHeight="1">
      <c r="A45" s="78" t="s">
        <v>13</v>
      </c>
      <c r="B45" s="77">
        <v>0</v>
      </c>
      <c r="C45" s="77">
        <v>0</v>
      </c>
      <c r="D45" s="77">
        <v>43</v>
      </c>
      <c r="E45" s="77"/>
      <c r="F45" s="77">
        <v>66</v>
      </c>
      <c r="G45" s="77">
        <v>1</v>
      </c>
      <c r="H45" s="77"/>
      <c r="I45" s="77">
        <v>0</v>
      </c>
      <c r="J45" s="77">
        <v>0</v>
      </c>
      <c r="K45" s="77">
        <v>95</v>
      </c>
      <c r="L45" s="77"/>
      <c r="M45" s="77"/>
      <c r="N45" s="77">
        <v>4</v>
      </c>
      <c r="O45" s="77">
        <v>2</v>
      </c>
      <c r="P45" s="62">
        <f t="shared" si="1"/>
        <v>211</v>
      </c>
      <c r="Q45" s="63">
        <f t="shared" si="0"/>
        <v>0.026279735957155312</v>
      </c>
    </row>
    <row r="46" spans="1:17" ht="17.25" customHeight="1">
      <c r="A46" s="105" t="s">
        <v>14</v>
      </c>
      <c r="B46" s="106">
        <v>2</v>
      </c>
      <c r="C46" s="106">
        <v>0</v>
      </c>
      <c r="D46" s="106">
        <v>0</v>
      </c>
      <c r="E46" s="106"/>
      <c r="F46" s="106">
        <v>27</v>
      </c>
      <c r="G46" s="106">
        <v>7</v>
      </c>
      <c r="H46" s="106"/>
      <c r="I46" s="106">
        <v>1</v>
      </c>
      <c r="J46" s="106">
        <v>0</v>
      </c>
      <c r="K46" s="106">
        <v>0</v>
      </c>
      <c r="L46" s="106"/>
      <c r="M46" s="106"/>
      <c r="N46" s="106">
        <v>0</v>
      </c>
      <c r="O46" s="106">
        <v>0</v>
      </c>
      <c r="P46" s="64">
        <f t="shared" si="1"/>
        <v>37</v>
      </c>
      <c r="Q46" s="75">
        <f t="shared" si="0"/>
        <v>0.004608294930875576</v>
      </c>
    </row>
    <row r="47" spans="1:17" ht="17.25" customHeight="1">
      <c r="A47" s="78" t="s">
        <v>51</v>
      </c>
      <c r="B47" s="77">
        <v>0</v>
      </c>
      <c r="C47" s="77">
        <v>0</v>
      </c>
      <c r="D47" s="77">
        <v>7</v>
      </c>
      <c r="E47" s="77"/>
      <c r="F47" s="77">
        <v>9</v>
      </c>
      <c r="G47" s="77">
        <v>0</v>
      </c>
      <c r="H47" s="77"/>
      <c r="I47" s="77">
        <v>0</v>
      </c>
      <c r="J47" s="77">
        <v>0</v>
      </c>
      <c r="K47" s="77">
        <v>18</v>
      </c>
      <c r="L47" s="77"/>
      <c r="M47" s="77"/>
      <c r="N47" s="77">
        <v>0</v>
      </c>
      <c r="O47" s="77">
        <v>0</v>
      </c>
      <c r="P47" s="62">
        <f t="shared" si="1"/>
        <v>34</v>
      </c>
      <c r="Q47" s="63">
        <f t="shared" si="0"/>
        <v>0.0042346493959397186</v>
      </c>
    </row>
    <row r="48" spans="1:17" ht="17.25" customHeight="1">
      <c r="A48" s="105" t="s">
        <v>52</v>
      </c>
      <c r="B48" s="106">
        <v>0</v>
      </c>
      <c r="C48" s="106">
        <v>0</v>
      </c>
      <c r="D48" s="106">
        <v>9</v>
      </c>
      <c r="E48" s="106"/>
      <c r="F48" s="106">
        <v>20</v>
      </c>
      <c r="G48" s="106">
        <v>4</v>
      </c>
      <c r="H48" s="106"/>
      <c r="I48" s="106">
        <v>0</v>
      </c>
      <c r="J48" s="106">
        <v>0</v>
      </c>
      <c r="K48" s="106">
        <v>5</v>
      </c>
      <c r="L48" s="106"/>
      <c r="M48" s="106"/>
      <c r="N48" s="106">
        <v>0</v>
      </c>
      <c r="O48" s="106">
        <v>0</v>
      </c>
      <c r="P48" s="64">
        <f t="shared" si="1"/>
        <v>38</v>
      </c>
      <c r="Q48" s="75">
        <f t="shared" si="0"/>
        <v>0.004732843442520862</v>
      </c>
    </row>
    <row r="49" spans="1:17" ht="17.25" customHeight="1">
      <c r="A49" s="78" t="s">
        <v>48</v>
      </c>
      <c r="B49" s="77">
        <v>0</v>
      </c>
      <c r="C49" s="77">
        <v>0</v>
      </c>
      <c r="D49" s="77">
        <v>0</v>
      </c>
      <c r="E49" s="77"/>
      <c r="F49" s="77">
        <v>0</v>
      </c>
      <c r="G49" s="77">
        <v>0</v>
      </c>
      <c r="H49" s="77"/>
      <c r="I49" s="77">
        <v>0</v>
      </c>
      <c r="J49" s="77">
        <v>0</v>
      </c>
      <c r="K49" s="77">
        <v>1</v>
      </c>
      <c r="L49" s="77"/>
      <c r="M49" s="77"/>
      <c r="N49" s="77">
        <v>0</v>
      </c>
      <c r="O49" s="77">
        <v>0</v>
      </c>
      <c r="P49" s="62">
        <f t="shared" si="1"/>
        <v>1</v>
      </c>
      <c r="Q49" s="63">
        <f t="shared" si="0"/>
        <v>0.00012454851164528583</v>
      </c>
    </row>
    <row r="50" spans="1:17" ht="17.25" customHeight="1">
      <c r="A50" s="105" t="s">
        <v>15</v>
      </c>
      <c r="B50" s="106">
        <v>0</v>
      </c>
      <c r="C50" s="106">
        <v>0</v>
      </c>
      <c r="D50" s="106">
        <v>1</v>
      </c>
      <c r="E50" s="106"/>
      <c r="F50" s="106">
        <v>44</v>
      </c>
      <c r="G50" s="106">
        <v>0</v>
      </c>
      <c r="H50" s="106"/>
      <c r="I50" s="106">
        <v>0</v>
      </c>
      <c r="J50" s="106">
        <v>0</v>
      </c>
      <c r="K50" s="106">
        <v>18</v>
      </c>
      <c r="L50" s="106"/>
      <c r="M50" s="106"/>
      <c r="N50" s="106">
        <v>0</v>
      </c>
      <c r="O50" s="106">
        <v>0</v>
      </c>
      <c r="P50" s="64">
        <f t="shared" si="1"/>
        <v>63</v>
      </c>
      <c r="Q50" s="75">
        <f t="shared" si="0"/>
        <v>0.007846556233653008</v>
      </c>
    </row>
    <row r="51" spans="1:17" ht="17.25" customHeight="1">
      <c r="A51" s="78" t="s">
        <v>16</v>
      </c>
      <c r="B51" s="77">
        <v>0</v>
      </c>
      <c r="C51" s="77">
        <v>1</v>
      </c>
      <c r="D51" s="77">
        <v>11</v>
      </c>
      <c r="E51" s="77"/>
      <c r="F51" s="77">
        <v>11</v>
      </c>
      <c r="G51" s="77">
        <v>1</v>
      </c>
      <c r="H51" s="77"/>
      <c r="I51" s="77">
        <v>0</v>
      </c>
      <c r="J51" s="77">
        <v>0</v>
      </c>
      <c r="K51" s="77">
        <v>1</v>
      </c>
      <c r="L51" s="77"/>
      <c r="M51" s="77"/>
      <c r="N51" s="77">
        <v>0</v>
      </c>
      <c r="O51" s="77">
        <v>0</v>
      </c>
      <c r="P51" s="62">
        <f t="shared" si="1"/>
        <v>25</v>
      </c>
      <c r="Q51" s="63">
        <f t="shared" si="0"/>
        <v>0.003113712791132146</v>
      </c>
    </row>
    <row r="52" spans="1:17" ht="18" customHeight="1" hidden="1">
      <c r="A52" s="78" t="s">
        <v>44</v>
      </c>
      <c r="B52" s="77">
        <v>0</v>
      </c>
      <c r="C52" s="77"/>
      <c r="D52" s="77"/>
      <c r="E52" s="77"/>
      <c r="F52" s="77"/>
      <c r="G52" s="77"/>
      <c r="H52" s="77"/>
      <c r="I52" s="77">
        <v>0</v>
      </c>
      <c r="J52" s="77">
        <v>0</v>
      </c>
      <c r="K52" s="77"/>
      <c r="L52" s="77"/>
      <c r="M52" s="77"/>
      <c r="N52" s="77">
        <v>0</v>
      </c>
      <c r="O52" s="77">
        <v>0</v>
      </c>
      <c r="P52" s="62">
        <f t="shared" si="1"/>
        <v>0</v>
      </c>
      <c r="Q52" s="63">
        <f t="shared" si="0"/>
        <v>0</v>
      </c>
    </row>
    <row r="53" spans="1:17" ht="19.5" customHeight="1">
      <c r="A53" s="107" t="s">
        <v>34</v>
      </c>
      <c r="B53" s="106">
        <v>0</v>
      </c>
      <c r="C53" s="106">
        <v>0</v>
      </c>
      <c r="D53" s="106">
        <v>0</v>
      </c>
      <c r="E53" s="106"/>
      <c r="F53" s="106">
        <v>2</v>
      </c>
      <c r="G53" s="106">
        <v>0</v>
      </c>
      <c r="H53" s="106"/>
      <c r="I53" s="106">
        <v>0</v>
      </c>
      <c r="J53" s="106">
        <v>0</v>
      </c>
      <c r="K53" s="106">
        <v>0</v>
      </c>
      <c r="L53" s="106"/>
      <c r="M53" s="106"/>
      <c r="N53" s="106">
        <v>0</v>
      </c>
      <c r="O53" s="106">
        <v>0</v>
      </c>
      <c r="P53" s="64">
        <f t="shared" si="1"/>
        <v>2</v>
      </c>
      <c r="Q53" s="75">
        <f t="shared" si="0"/>
        <v>0.00024909702329057166</v>
      </c>
    </row>
    <row r="54" spans="1:17" ht="16.5" customHeight="1" hidden="1">
      <c r="A54" s="76" t="s">
        <v>70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62">
        <f t="shared" si="1"/>
        <v>0</v>
      </c>
      <c r="Q54" s="63">
        <f t="shared" si="0"/>
        <v>0</v>
      </c>
    </row>
    <row r="55" spans="1:17" ht="17.25" customHeight="1" thickBot="1">
      <c r="A55" s="101" t="s">
        <v>17</v>
      </c>
      <c r="B55" s="102">
        <v>0</v>
      </c>
      <c r="C55" s="102">
        <v>0</v>
      </c>
      <c r="D55" s="102">
        <v>0</v>
      </c>
      <c r="E55" s="102"/>
      <c r="F55" s="102">
        <v>5</v>
      </c>
      <c r="G55" s="102">
        <v>0</v>
      </c>
      <c r="H55" s="102"/>
      <c r="I55" s="102">
        <v>1</v>
      </c>
      <c r="J55" s="102">
        <v>0</v>
      </c>
      <c r="K55" s="102">
        <v>1</v>
      </c>
      <c r="L55" s="102"/>
      <c r="M55" s="102"/>
      <c r="N55" s="102">
        <v>0</v>
      </c>
      <c r="O55" s="102">
        <v>0</v>
      </c>
      <c r="P55" s="104">
        <f t="shared" si="1"/>
        <v>7</v>
      </c>
      <c r="Q55" s="65">
        <f t="shared" si="0"/>
        <v>0.0008718395815170009</v>
      </c>
    </row>
    <row r="56" spans="1:17" ht="17.25" customHeight="1" hidden="1" thickBot="1">
      <c r="A56" s="101" t="s">
        <v>64</v>
      </c>
      <c r="B56" s="102"/>
      <c r="C56" s="102"/>
      <c r="D56" s="102"/>
      <c r="E56" s="103"/>
      <c r="F56" s="102"/>
      <c r="G56" s="102"/>
      <c r="H56" s="103"/>
      <c r="I56" s="102"/>
      <c r="J56" s="102"/>
      <c r="K56" s="102"/>
      <c r="L56" s="103"/>
      <c r="M56" s="103"/>
      <c r="N56" s="102"/>
      <c r="O56" s="102"/>
      <c r="P56" s="104">
        <f>SUM(B56:O56)</f>
        <v>0</v>
      </c>
      <c r="Q56" s="63">
        <f t="shared" si="0"/>
        <v>0</v>
      </c>
    </row>
    <row r="57" spans="1:17" ht="11.25" customHeight="1" thickTop="1">
      <c r="A57" s="68"/>
      <c r="B57" s="77"/>
      <c r="C57" s="77"/>
      <c r="D57" s="77"/>
      <c r="E57" s="62"/>
      <c r="F57" s="77"/>
      <c r="G57" s="77"/>
      <c r="H57" s="62"/>
      <c r="I57" s="62"/>
      <c r="J57" s="62"/>
      <c r="K57" s="62"/>
      <c r="L57" s="62"/>
      <c r="M57" s="62"/>
      <c r="N57" s="77"/>
      <c r="O57" s="62"/>
      <c r="P57" s="62"/>
      <c r="Q57" s="63"/>
    </row>
    <row r="58" spans="1:17" ht="17.25" customHeight="1" thickBot="1">
      <c r="A58" s="81" t="s">
        <v>0</v>
      </c>
      <c r="B58" s="79">
        <f>SUM(B8:B55)</f>
        <v>85</v>
      </c>
      <c r="C58" s="79">
        <f aca="true" t="shared" si="2" ref="C58:P58">SUM(C8:C55)</f>
        <v>216</v>
      </c>
      <c r="D58" s="79">
        <f t="shared" si="2"/>
        <v>1063</v>
      </c>
      <c r="E58" s="79">
        <f t="shared" si="2"/>
        <v>0</v>
      </c>
      <c r="F58" s="79">
        <f t="shared" si="2"/>
        <v>5006</v>
      </c>
      <c r="G58" s="79">
        <f t="shared" si="2"/>
        <v>835</v>
      </c>
      <c r="H58" s="79">
        <f t="shared" si="2"/>
        <v>0</v>
      </c>
      <c r="I58" s="79">
        <f t="shared" si="2"/>
        <v>34</v>
      </c>
      <c r="J58" s="79">
        <f t="shared" si="2"/>
        <v>16</v>
      </c>
      <c r="K58" s="79">
        <f t="shared" si="2"/>
        <v>648</v>
      </c>
      <c r="L58" s="79">
        <f t="shared" si="2"/>
        <v>0</v>
      </c>
      <c r="M58" s="79">
        <f t="shared" si="2"/>
        <v>0</v>
      </c>
      <c r="N58" s="79">
        <f t="shared" si="2"/>
        <v>100</v>
      </c>
      <c r="O58" s="79">
        <f t="shared" si="2"/>
        <v>26</v>
      </c>
      <c r="P58" s="79">
        <f t="shared" si="2"/>
        <v>8029</v>
      </c>
      <c r="Q58" s="80">
        <f t="shared" si="0"/>
        <v>1</v>
      </c>
    </row>
    <row r="59" spans="1:17" ht="11.25" customHeight="1">
      <c r="A59" s="68"/>
      <c r="B59" s="62"/>
      <c r="C59" s="62"/>
      <c r="D59" s="62"/>
      <c r="E59" s="62"/>
      <c r="F59" s="62"/>
      <c r="G59" s="62"/>
      <c r="H59" s="62"/>
      <c r="I59" s="66"/>
      <c r="J59" s="66"/>
      <c r="K59" s="66"/>
      <c r="L59" s="66"/>
      <c r="M59" s="66"/>
      <c r="N59" s="66"/>
      <c r="O59" s="66"/>
      <c r="P59" s="66"/>
      <c r="Q59" s="66"/>
    </row>
    <row r="60" spans="1:17" ht="18.75" customHeight="1" thickBot="1">
      <c r="A60" s="81" t="s">
        <v>53</v>
      </c>
      <c r="B60" s="80">
        <f>(B58/P$58)</f>
        <v>0.010586623489849296</v>
      </c>
      <c r="C60" s="80">
        <f>(C58/P$58)</f>
        <v>0.02690247851538174</v>
      </c>
      <c r="D60" s="80">
        <f>(D58/$P$58)</f>
        <v>0.13239506787893884</v>
      </c>
      <c r="E60" s="80"/>
      <c r="F60" s="80">
        <f>(F58/$P$58)</f>
        <v>0.6234898492963009</v>
      </c>
      <c r="G60" s="80">
        <f>(G58/$P$58)</f>
        <v>0.10399800722381368</v>
      </c>
      <c r="H60" s="80"/>
      <c r="I60" s="80">
        <f>(I58/$P$58)</f>
        <v>0.0042346493959397186</v>
      </c>
      <c r="J60" s="80">
        <f>(J58/$P$58)</f>
        <v>0.0019927761863245733</v>
      </c>
      <c r="K60" s="80">
        <f>(K58/$P$58)</f>
        <v>0.08070743554614522</v>
      </c>
      <c r="L60" s="80"/>
      <c r="M60" s="80">
        <f>(M58/$P$58)</f>
        <v>0</v>
      </c>
      <c r="N60" s="80">
        <f>(N58/$P$58)</f>
        <v>0.012454851164528585</v>
      </c>
      <c r="O60" s="80">
        <f>(O58/$P$58)</f>
        <v>0.0032382613027774317</v>
      </c>
      <c r="P60" s="80">
        <f>(P58/$P$58)</f>
        <v>1</v>
      </c>
      <c r="Q60" s="66"/>
    </row>
    <row r="62" spans="19:20" ht="18.75" customHeight="1">
      <c r="S62"/>
      <c r="T62"/>
    </row>
    <row r="63" spans="19:20" ht="18.75" customHeight="1">
      <c r="S63"/>
      <c r="T63"/>
    </row>
    <row r="64" spans="19:20" ht="18.75" customHeight="1">
      <c r="S64"/>
      <c r="T64"/>
    </row>
    <row r="65" spans="19:20" ht="18.75" customHeight="1">
      <c r="S65"/>
      <c r="T65"/>
    </row>
    <row r="66" spans="19:20" ht="18.75" customHeight="1">
      <c r="S66"/>
      <c r="T66"/>
    </row>
    <row r="67" spans="19:20" ht="18.75" customHeight="1">
      <c r="S67"/>
      <c r="T67"/>
    </row>
    <row r="68" spans="19:20" ht="18.75" customHeight="1">
      <c r="S68"/>
      <c r="T68"/>
    </row>
    <row r="69" spans="19:20" ht="18.75" customHeight="1">
      <c r="S69"/>
      <c r="T69"/>
    </row>
    <row r="70" spans="16:20" ht="18.75" customHeight="1">
      <c r="P70"/>
      <c r="S70"/>
      <c r="T70"/>
    </row>
    <row r="71" spans="16:20" ht="18.75" customHeight="1">
      <c r="P71"/>
      <c r="S71"/>
      <c r="T71"/>
    </row>
    <row r="72" spans="16:20" ht="18.75" customHeight="1">
      <c r="P72"/>
      <c r="S72"/>
      <c r="T72"/>
    </row>
    <row r="73" spans="16:20" ht="18.75" customHeight="1">
      <c r="P73"/>
      <c r="S73"/>
      <c r="T73"/>
    </row>
    <row r="74" spans="16:20" ht="18.75" customHeight="1">
      <c r="P74"/>
      <c r="S74"/>
      <c r="T74"/>
    </row>
    <row r="75" spans="16:20" ht="18.75" customHeight="1">
      <c r="P75"/>
      <c r="S75"/>
      <c r="T75"/>
    </row>
    <row r="76" spans="16:20" ht="18.75" customHeight="1">
      <c r="P76"/>
      <c r="S76"/>
      <c r="T76"/>
    </row>
    <row r="77" spans="16:20" ht="18.75" customHeight="1">
      <c r="P77"/>
      <c r="S77"/>
      <c r="T77"/>
    </row>
    <row r="78" spans="16:20" ht="18.75" customHeight="1">
      <c r="P78"/>
      <c r="S78"/>
      <c r="T78"/>
    </row>
    <row r="79" spans="16:20" ht="18.75" customHeight="1">
      <c r="P79"/>
      <c r="S79"/>
      <c r="T79"/>
    </row>
    <row r="80" spans="16:20" ht="18.75" customHeight="1">
      <c r="P80"/>
      <c r="S80"/>
      <c r="T80"/>
    </row>
    <row r="81" spans="16:20" ht="18.75" customHeight="1">
      <c r="P81"/>
      <c r="S81"/>
      <c r="T81"/>
    </row>
    <row r="82" spans="16:20" ht="18.75" customHeight="1">
      <c r="P82"/>
      <c r="S82"/>
      <c r="T82"/>
    </row>
    <row r="83" spans="16:20" ht="18.75" customHeight="1">
      <c r="P83"/>
      <c r="S83"/>
      <c r="T83"/>
    </row>
    <row r="84" spans="16:20" ht="18.75" customHeight="1">
      <c r="P84"/>
      <c r="S84"/>
      <c r="T84"/>
    </row>
    <row r="85" spans="16:20" ht="18.75" customHeight="1">
      <c r="P85"/>
      <c r="S85"/>
      <c r="T85"/>
    </row>
    <row r="86" spans="16:20" ht="18.75" customHeight="1">
      <c r="P86"/>
      <c r="S86"/>
      <c r="T86"/>
    </row>
    <row r="87" spans="16:20" ht="18.75" customHeight="1">
      <c r="P87"/>
      <c r="S87"/>
      <c r="T87"/>
    </row>
    <row r="88" spans="16:20" ht="18.75" customHeight="1">
      <c r="P88"/>
      <c r="S88"/>
      <c r="T88"/>
    </row>
    <row r="89" spans="16:20" ht="18.75" customHeight="1">
      <c r="P89"/>
      <c r="S89"/>
      <c r="T89"/>
    </row>
    <row r="90" spans="16:20" ht="18.75" customHeight="1">
      <c r="P90"/>
      <c r="S90"/>
      <c r="T90"/>
    </row>
    <row r="91" spans="16:20" ht="18.75" customHeight="1">
      <c r="P91"/>
      <c r="S91"/>
      <c r="T91"/>
    </row>
    <row r="92" spans="16:20" ht="18.75" customHeight="1">
      <c r="P92"/>
      <c r="S92"/>
      <c r="T92"/>
    </row>
    <row r="93" spans="16:20" ht="18.75" customHeight="1">
      <c r="P93"/>
      <c r="S93"/>
      <c r="T93"/>
    </row>
    <row r="94" spans="16:20" ht="18.75" customHeight="1">
      <c r="P94"/>
      <c r="S94"/>
      <c r="T94"/>
    </row>
    <row r="95" spans="16:20" ht="18.75" customHeight="1">
      <c r="P95"/>
      <c r="S95"/>
      <c r="T95"/>
    </row>
    <row r="96" spans="16:20" ht="18.75" customHeight="1">
      <c r="P96"/>
      <c r="S96"/>
      <c r="T96"/>
    </row>
    <row r="97" spans="16:20" ht="18.75" customHeight="1">
      <c r="P97"/>
      <c r="S97"/>
      <c r="T97"/>
    </row>
    <row r="98" spans="16:20" ht="18.75" customHeight="1">
      <c r="P98"/>
      <c r="S98"/>
      <c r="T98"/>
    </row>
    <row r="99" spans="16:20" ht="18.75" customHeight="1">
      <c r="P99"/>
      <c r="S99"/>
      <c r="T99"/>
    </row>
    <row r="100" ht="18.75" customHeight="1">
      <c r="P100"/>
    </row>
    <row r="101" ht="18.75" customHeight="1">
      <c r="P101"/>
    </row>
    <row r="102" ht="18.75" customHeight="1">
      <c r="P102"/>
    </row>
  </sheetData>
  <sheetProtection/>
  <mergeCells count="7">
    <mergeCell ref="B5:D5"/>
    <mergeCell ref="F5:G5"/>
    <mergeCell ref="I5:K5"/>
    <mergeCell ref="A1:Q1"/>
    <mergeCell ref="A2:Q2"/>
    <mergeCell ref="A3:Q3"/>
    <mergeCell ref="A4:Q4"/>
  </mergeCells>
  <printOptions horizontalCentered="1"/>
  <pageMargins left="0.75" right="0.75" top="0.25" bottom="0.75" header="0.5" footer="0.25"/>
  <pageSetup horizontalDpi="600" verticalDpi="600" orientation="landscape" scale="90" r:id="rId1"/>
  <headerFooter alignWithMargins="0">
    <oddFooter>&amp;L&amp;"Monotype Corsiva,Regular"Refugee Services Program
&amp;R&amp;"Monotype Corsiva,Regular"&amp;8&amp;F  &amp;D</oddFooter>
  </headerFooter>
  <ignoredErrors>
    <ignoredError sqref="D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D17"/>
  <sheetViews>
    <sheetView showGridLines="0" tabSelected="1" zoomScale="110" zoomScaleNormal="110" zoomScalePageLayoutView="0" workbookViewId="0" topLeftCell="A8">
      <selection activeCell="G24" sqref="G24"/>
    </sheetView>
  </sheetViews>
  <sheetFormatPr defaultColWidth="9.140625" defaultRowHeight="12.75"/>
  <cols>
    <col min="1" max="1" width="2.140625" style="0" customWidth="1"/>
    <col min="2" max="2" width="18.28125" style="0" customWidth="1"/>
    <col min="3" max="3" width="13.8515625" style="0" customWidth="1"/>
    <col min="4" max="4" width="13.57421875" style="0" customWidth="1"/>
    <col min="5" max="5" width="3.57421875" style="0" customWidth="1"/>
  </cols>
  <sheetData>
    <row r="1" spans="2:4" ht="18">
      <c r="B1" s="209" t="s">
        <v>65</v>
      </c>
      <c r="C1" s="209"/>
      <c r="D1" s="209"/>
    </row>
    <row r="2" spans="2:4" ht="18">
      <c r="B2" s="209" t="s">
        <v>66</v>
      </c>
      <c r="C2" s="209"/>
      <c r="D2" s="209"/>
    </row>
    <row r="3" spans="2:4" ht="18">
      <c r="B3" s="209" t="s">
        <v>94</v>
      </c>
      <c r="C3" s="209"/>
      <c r="D3" s="209"/>
    </row>
    <row r="4" spans="2:4" ht="3" customHeight="1">
      <c r="B4" s="182"/>
      <c r="C4" s="182"/>
      <c r="D4" s="182"/>
    </row>
    <row r="5" spans="2:4" ht="15.75" thickBot="1">
      <c r="B5" s="191" t="s">
        <v>91</v>
      </c>
      <c r="C5" s="192" t="s">
        <v>92</v>
      </c>
      <c r="D5" s="193" t="s">
        <v>53</v>
      </c>
    </row>
    <row r="6" spans="2:4" ht="10.5" customHeight="1">
      <c r="B6" s="183"/>
      <c r="C6" s="184"/>
      <c r="D6" s="185"/>
    </row>
    <row r="7" spans="2:4" ht="15">
      <c r="B7" s="194" t="s">
        <v>95</v>
      </c>
      <c r="C7" s="195">
        <v>32</v>
      </c>
      <c r="D7" s="202">
        <f aca="true" t="shared" si="0" ref="D7:D12">C7/C$16</f>
        <v>0.00018509949097639982</v>
      </c>
    </row>
    <row r="8" spans="2:4" ht="15">
      <c r="B8" s="198" t="s">
        <v>96</v>
      </c>
      <c r="C8" s="199">
        <v>1721</v>
      </c>
      <c r="D8" s="204">
        <f t="shared" si="0"/>
        <v>0.009954881999074502</v>
      </c>
    </row>
    <row r="9" spans="2:4" ht="15">
      <c r="B9" s="194" t="s">
        <v>97</v>
      </c>
      <c r="C9" s="195">
        <v>111686</v>
      </c>
      <c r="D9" s="202">
        <f t="shared" si="0"/>
        <v>0.6460319296621935</v>
      </c>
    </row>
    <row r="10" spans="2:4" ht="15">
      <c r="B10" s="198" t="s">
        <v>98</v>
      </c>
      <c r="C10" s="199">
        <v>52607</v>
      </c>
      <c r="D10" s="204">
        <f t="shared" si="0"/>
        <v>0.3042977788061083</v>
      </c>
    </row>
    <row r="11" spans="2:4" ht="15">
      <c r="B11" s="194" t="s">
        <v>99</v>
      </c>
      <c r="C11" s="195">
        <v>1827</v>
      </c>
      <c r="D11" s="202">
        <f t="shared" si="0"/>
        <v>0.010568024062933827</v>
      </c>
    </row>
    <row r="12" spans="2:4" ht="15">
      <c r="B12" s="186" t="s">
        <v>93</v>
      </c>
      <c r="C12" s="187">
        <v>173</v>
      </c>
      <c r="D12" s="203">
        <f t="shared" si="0"/>
        <v>0.0010006941230911615</v>
      </c>
    </row>
    <row r="13" spans="2:4" ht="15">
      <c r="B13" s="194" t="s">
        <v>100</v>
      </c>
      <c r="C13" s="195">
        <v>4783</v>
      </c>
      <c r="D13" s="202">
        <f>C13/C$16</f>
        <v>0.02766658954187876</v>
      </c>
    </row>
    <row r="14" spans="2:4" ht="15.75" thickBot="1">
      <c r="B14" s="200" t="s">
        <v>47</v>
      </c>
      <c r="C14" s="201">
        <v>51</v>
      </c>
      <c r="D14" s="205">
        <f>C14/C$16</f>
        <v>0.0002950023137436372</v>
      </c>
    </row>
    <row r="15" spans="2:4" ht="9" customHeight="1" thickTop="1">
      <c r="B15" s="188"/>
      <c r="C15" s="189"/>
      <c r="D15" s="203"/>
    </row>
    <row r="16" spans="2:4" ht="15.75" thickBot="1">
      <c r="B16" s="196" t="s">
        <v>0</v>
      </c>
      <c r="C16" s="197">
        <f>SUM(C7:C15)</f>
        <v>172880</v>
      </c>
      <c r="D16" s="206">
        <f>C16/C$16</f>
        <v>1</v>
      </c>
    </row>
    <row r="17" spans="2:4" ht="15" customHeight="1">
      <c r="B17" s="190"/>
      <c r="C17" s="190"/>
      <c r="D17" s="190"/>
    </row>
  </sheetData>
  <sheetProtection/>
  <mergeCells count="3">
    <mergeCell ref="B1:D1"/>
    <mergeCell ref="B2:D2"/>
    <mergeCell ref="B3:D3"/>
  </mergeCells>
  <printOptions horizontalCentered="1"/>
  <pageMargins left="0.7" right="0.7" top="0.75" bottom="0.75" header="0.3" footer="0.3"/>
  <pageSetup horizontalDpi="600" verticalDpi="600" orientation="portrait" scale="1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36"/>
  <sheetViews>
    <sheetView showGridLines="0" zoomScale="90" zoomScaleNormal="90" zoomScalePageLayoutView="90" workbookViewId="0" topLeftCell="A1">
      <selection activeCell="N17" sqref="N17:N18"/>
    </sheetView>
  </sheetViews>
  <sheetFormatPr defaultColWidth="55.57421875" defaultRowHeight="12.75"/>
  <cols>
    <col min="1" max="1" width="14.57421875" style="85" bestFit="1" customWidth="1"/>
    <col min="2" max="2" width="13.00390625" style="52" bestFit="1" customWidth="1"/>
    <col min="3" max="3" width="17.57421875" style="52" bestFit="1" customWidth="1"/>
    <col min="4" max="4" width="16.00390625" style="52" bestFit="1" customWidth="1"/>
    <col min="5" max="5" width="19.00390625" style="52" bestFit="1" customWidth="1"/>
    <col min="6" max="6" width="13.57421875" style="52" customWidth="1"/>
    <col min="7" max="7" width="11.140625" style="52" bestFit="1" customWidth="1"/>
    <col min="8" max="8" width="11.00390625" style="52" bestFit="1" customWidth="1"/>
    <col min="9" max="9" width="11.140625" style="52" bestFit="1" customWidth="1"/>
    <col min="10" max="10" width="11.140625" style="52" customWidth="1"/>
    <col min="11" max="11" width="11.140625" style="51" bestFit="1" customWidth="1"/>
    <col min="12" max="12" width="8.57421875" style="52" bestFit="1" customWidth="1"/>
    <col min="13" max="13" width="8.57421875" style="92" bestFit="1" customWidth="1"/>
    <col min="14" max="15" width="55.57421875" style="50" customWidth="1"/>
    <col min="16" max="25" width="55.57421875" style="0" customWidth="1"/>
    <col min="26" max="16384" width="55.57421875" style="50" customWidth="1"/>
  </cols>
  <sheetData>
    <row r="1" spans="1:13" ht="21">
      <c r="A1" s="210" t="s">
        <v>65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21">
      <c r="A2" s="210" t="s">
        <v>77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ht="21">
      <c r="A3" s="210" t="s">
        <v>82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13" ht="21" customHeight="1">
      <c r="A4" s="211" t="s">
        <v>90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3" ht="8.25" customHeight="1">
      <c r="A5" s="90"/>
      <c r="B5" s="60"/>
      <c r="C5" s="60"/>
      <c r="D5" s="60"/>
      <c r="E5" s="60"/>
      <c r="F5" s="60"/>
      <c r="G5" s="60"/>
      <c r="H5" s="60"/>
      <c r="I5" s="60"/>
      <c r="J5" s="60"/>
      <c r="K5" s="83"/>
      <c r="L5" s="60"/>
      <c r="M5" s="95"/>
    </row>
    <row r="6" spans="1:25" s="1" customFormat="1" ht="24" customHeight="1" thickBot="1">
      <c r="A6" s="148" t="s">
        <v>89</v>
      </c>
      <c r="B6" s="82" t="s">
        <v>42</v>
      </c>
      <c r="C6" s="82" t="s">
        <v>80</v>
      </c>
      <c r="D6" s="82" t="s">
        <v>83</v>
      </c>
      <c r="E6" s="82" t="s">
        <v>39</v>
      </c>
      <c r="F6" s="82" t="s">
        <v>40</v>
      </c>
      <c r="G6" s="82" t="s">
        <v>87</v>
      </c>
      <c r="H6" s="82" t="s">
        <v>86</v>
      </c>
      <c r="I6" s="82" t="s">
        <v>81</v>
      </c>
      <c r="J6" s="82" t="s">
        <v>76</v>
      </c>
      <c r="K6" s="149" t="s">
        <v>41</v>
      </c>
      <c r="L6" s="82" t="s">
        <v>0</v>
      </c>
      <c r="M6" s="82" t="s">
        <v>53</v>
      </c>
      <c r="N6" s="20"/>
      <c r="P6"/>
      <c r="Q6"/>
      <c r="R6"/>
      <c r="S6"/>
      <c r="T6"/>
      <c r="U6"/>
      <c r="V6"/>
      <c r="W6"/>
      <c r="X6"/>
      <c r="Y6"/>
    </row>
    <row r="7" spans="12:13" ht="15" customHeight="1">
      <c r="L7" s="20"/>
      <c r="M7" s="50"/>
    </row>
    <row r="8" spans="1:25" s="20" customFormat="1" ht="16.5" customHeight="1">
      <c r="A8" s="42" t="s">
        <v>54</v>
      </c>
      <c r="B8" s="150">
        <v>0</v>
      </c>
      <c r="C8" s="133">
        <v>1</v>
      </c>
      <c r="D8" s="133">
        <v>1</v>
      </c>
      <c r="E8" s="133">
        <v>422</v>
      </c>
      <c r="F8" s="133">
        <v>219</v>
      </c>
      <c r="G8" s="133">
        <v>5</v>
      </c>
      <c r="H8" s="133">
        <v>0</v>
      </c>
      <c r="I8" s="133">
        <v>2</v>
      </c>
      <c r="J8" s="133">
        <v>259</v>
      </c>
      <c r="K8" s="133">
        <v>16</v>
      </c>
      <c r="L8" s="87">
        <f aca="true" t="shared" si="0" ref="L8:L13">SUM(B8:K8)</f>
        <v>925</v>
      </c>
      <c r="M8" s="96">
        <f aca="true" t="shared" si="1" ref="M8:M13">(L8/L$15)</f>
        <v>0.08676484382328112</v>
      </c>
      <c r="P8"/>
      <c r="Q8"/>
      <c r="R8"/>
      <c r="S8"/>
      <c r="T8"/>
      <c r="U8"/>
      <c r="V8"/>
      <c r="W8"/>
      <c r="X8"/>
      <c r="Y8"/>
    </row>
    <row r="9" spans="1:25" s="20" customFormat="1" ht="16.5" customHeight="1">
      <c r="A9" s="38" t="s">
        <v>55</v>
      </c>
      <c r="B9" s="151">
        <v>31</v>
      </c>
      <c r="C9" s="41">
        <v>0</v>
      </c>
      <c r="D9" s="41">
        <v>20</v>
      </c>
      <c r="E9" s="41">
        <v>183</v>
      </c>
      <c r="F9" s="41">
        <v>16</v>
      </c>
      <c r="G9" s="41">
        <v>0</v>
      </c>
      <c r="H9" s="41">
        <v>14</v>
      </c>
      <c r="I9" s="41">
        <v>36</v>
      </c>
      <c r="J9" s="41">
        <v>2</v>
      </c>
      <c r="K9" s="41">
        <v>125</v>
      </c>
      <c r="L9" s="37">
        <f t="shared" si="0"/>
        <v>427</v>
      </c>
      <c r="M9" s="94">
        <f t="shared" si="1"/>
        <v>0.04005252790544977</v>
      </c>
      <c r="P9"/>
      <c r="Q9"/>
      <c r="R9"/>
      <c r="S9"/>
      <c r="T9"/>
      <c r="U9"/>
      <c r="V9"/>
      <c r="W9"/>
      <c r="X9"/>
      <c r="Y9"/>
    </row>
    <row r="10" spans="1:25" s="20" customFormat="1" ht="16.5" customHeight="1">
      <c r="A10" s="42" t="s">
        <v>56</v>
      </c>
      <c r="B10" s="150">
        <v>0</v>
      </c>
      <c r="C10" s="150">
        <v>0</v>
      </c>
      <c r="D10" s="133">
        <v>0</v>
      </c>
      <c r="E10" s="133">
        <v>5</v>
      </c>
      <c r="F10" s="150">
        <v>0</v>
      </c>
      <c r="G10" s="150">
        <v>0</v>
      </c>
      <c r="H10" s="150">
        <v>24</v>
      </c>
      <c r="I10" s="150">
        <v>0</v>
      </c>
      <c r="J10" s="150">
        <v>1</v>
      </c>
      <c r="K10" s="133">
        <v>81</v>
      </c>
      <c r="L10" s="87">
        <f t="shared" si="0"/>
        <v>111</v>
      </c>
      <c r="M10" s="96">
        <f t="shared" si="1"/>
        <v>0.010411781258793735</v>
      </c>
      <c r="P10"/>
      <c r="Q10"/>
      <c r="R10"/>
      <c r="S10"/>
      <c r="T10"/>
      <c r="U10"/>
      <c r="V10"/>
      <c r="W10"/>
      <c r="X10"/>
      <c r="Y10"/>
    </row>
    <row r="11" spans="1:25" s="20" customFormat="1" ht="16.5" customHeight="1">
      <c r="A11" s="38" t="s">
        <v>57</v>
      </c>
      <c r="B11" s="41">
        <v>1</v>
      </c>
      <c r="C11" s="151">
        <v>27</v>
      </c>
      <c r="D11" s="41">
        <v>0</v>
      </c>
      <c r="E11" s="151">
        <v>524</v>
      </c>
      <c r="F11" s="41">
        <v>154</v>
      </c>
      <c r="G11" s="151">
        <v>3</v>
      </c>
      <c r="H11" s="151">
        <v>0</v>
      </c>
      <c r="I11" s="41">
        <v>0</v>
      </c>
      <c r="J11" s="41">
        <v>64</v>
      </c>
      <c r="K11" s="41">
        <v>11</v>
      </c>
      <c r="L11" s="37">
        <f t="shared" si="0"/>
        <v>784</v>
      </c>
      <c r="M11" s="94">
        <f t="shared" si="1"/>
        <v>0.07353906762967827</v>
      </c>
      <c r="P11"/>
      <c r="Q11"/>
      <c r="R11"/>
      <c r="S11"/>
      <c r="T11"/>
      <c r="U11"/>
      <c r="V11"/>
      <c r="W11"/>
      <c r="X11"/>
      <c r="Y11"/>
    </row>
    <row r="12" spans="1:25" s="20" customFormat="1" ht="16.5" customHeight="1">
      <c r="A12" s="42" t="s">
        <v>58</v>
      </c>
      <c r="B12" s="133">
        <v>0</v>
      </c>
      <c r="C12" s="133">
        <v>11</v>
      </c>
      <c r="D12" s="133">
        <v>3</v>
      </c>
      <c r="E12" s="133">
        <v>5978</v>
      </c>
      <c r="F12" s="133">
        <v>59</v>
      </c>
      <c r="G12" s="133">
        <v>37</v>
      </c>
      <c r="H12" s="133">
        <v>0</v>
      </c>
      <c r="I12" s="133">
        <v>1</v>
      </c>
      <c r="J12" s="133">
        <v>245</v>
      </c>
      <c r="K12" s="133">
        <v>33</v>
      </c>
      <c r="L12" s="87">
        <f t="shared" si="0"/>
        <v>6367</v>
      </c>
      <c r="M12" s="96">
        <f t="shared" si="1"/>
        <v>0.597223524997655</v>
      </c>
      <c r="P12"/>
      <c r="Q12"/>
      <c r="R12"/>
      <c r="S12"/>
      <c r="T12"/>
      <c r="U12"/>
      <c r="V12"/>
      <c r="W12"/>
      <c r="X12"/>
      <c r="Y12"/>
    </row>
    <row r="13" spans="1:25" s="20" customFormat="1" ht="16.5" customHeight="1" thickBot="1">
      <c r="A13" s="44" t="s">
        <v>59</v>
      </c>
      <c r="B13" s="134">
        <v>3</v>
      </c>
      <c r="C13" s="134">
        <v>10</v>
      </c>
      <c r="D13" s="134">
        <v>40</v>
      </c>
      <c r="E13" s="134">
        <v>1802</v>
      </c>
      <c r="F13" s="134">
        <v>44</v>
      </c>
      <c r="G13" s="134">
        <v>1</v>
      </c>
      <c r="H13" s="134">
        <v>9</v>
      </c>
      <c r="I13" s="134">
        <v>11</v>
      </c>
      <c r="J13" s="134">
        <v>29</v>
      </c>
      <c r="K13" s="134">
        <v>98</v>
      </c>
      <c r="L13" s="88">
        <f t="shared" si="0"/>
        <v>2047</v>
      </c>
      <c r="M13" s="98">
        <f t="shared" si="1"/>
        <v>0.1920082543851421</v>
      </c>
      <c r="P13"/>
      <c r="Q13"/>
      <c r="R13"/>
      <c r="S13"/>
      <c r="T13"/>
      <c r="U13"/>
      <c r="V13"/>
      <c r="W13"/>
      <c r="X13"/>
      <c r="Y13"/>
    </row>
    <row r="14" spans="1:25" s="20" customFormat="1" ht="9" customHeight="1" thickTop="1">
      <c r="A14" s="130"/>
      <c r="B14" s="37"/>
      <c r="C14" s="37"/>
      <c r="D14" s="37"/>
      <c r="E14" s="37"/>
      <c r="F14" s="37"/>
      <c r="G14" s="37"/>
      <c r="H14" s="37"/>
      <c r="L14" s="37"/>
      <c r="M14" s="94"/>
      <c r="P14"/>
      <c r="Q14"/>
      <c r="R14"/>
      <c r="S14"/>
      <c r="T14"/>
      <c r="U14"/>
      <c r="V14"/>
      <c r="W14"/>
      <c r="X14"/>
      <c r="Y14"/>
    </row>
    <row r="15" spans="1:25" s="20" customFormat="1" ht="16.5" customHeight="1" thickBot="1">
      <c r="A15" s="131" t="s">
        <v>0</v>
      </c>
      <c r="B15" s="99">
        <f>SUM(B8:B13)</f>
        <v>35</v>
      </c>
      <c r="C15" s="99">
        <f aca="true" t="shared" si="2" ref="C15:K15">SUM(C8:C13)</f>
        <v>49</v>
      </c>
      <c r="D15" s="99">
        <f t="shared" si="2"/>
        <v>64</v>
      </c>
      <c r="E15" s="99">
        <f t="shared" si="2"/>
        <v>8914</v>
      </c>
      <c r="F15" s="99">
        <f t="shared" si="2"/>
        <v>492</v>
      </c>
      <c r="G15" s="99">
        <f t="shared" si="2"/>
        <v>46</v>
      </c>
      <c r="H15" s="99">
        <f t="shared" si="2"/>
        <v>47</v>
      </c>
      <c r="I15" s="99">
        <f t="shared" si="2"/>
        <v>50</v>
      </c>
      <c r="J15" s="99">
        <f>SUM(J8:J13)</f>
        <v>600</v>
      </c>
      <c r="K15" s="99">
        <f t="shared" si="2"/>
        <v>364</v>
      </c>
      <c r="L15" s="99">
        <f>SUM(B15:K15)</f>
        <v>10661</v>
      </c>
      <c r="M15" s="100">
        <f>(L15/L$15)</f>
        <v>1</v>
      </c>
      <c r="P15"/>
      <c r="Q15"/>
      <c r="R15"/>
      <c r="S15"/>
      <c r="T15"/>
      <c r="U15"/>
      <c r="V15"/>
      <c r="W15"/>
      <c r="X15"/>
      <c r="Y15"/>
    </row>
    <row r="16" spans="1:8" ht="12" customHeight="1">
      <c r="A16" s="130"/>
      <c r="B16" s="37"/>
      <c r="C16" s="37"/>
      <c r="D16" s="37"/>
      <c r="E16" s="37"/>
      <c r="F16" s="37"/>
      <c r="G16" s="37"/>
      <c r="H16" s="37"/>
    </row>
    <row r="17" spans="1:12" ht="16.5" customHeight="1" thickBot="1">
      <c r="A17" s="131" t="s">
        <v>53</v>
      </c>
      <c r="B17" s="100">
        <f aca="true" t="shared" si="3" ref="B17:J17">(B15/$L$15)</f>
        <v>0.003282994090610637</v>
      </c>
      <c r="C17" s="100">
        <f t="shared" si="3"/>
        <v>0.004596191726854892</v>
      </c>
      <c r="D17" s="100">
        <f t="shared" si="3"/>
        <v>0.0060031891942594505</v>
      </c>
      <c r="E17" s="100">
        <f t="shared" si="3"/>
        <v>0.836131694962949</v>
      </c>
      <c r="F17" s="100">
        <f t="shared" si="3"/>
        <v>0.04614951693086952</v>
      </c>
      <c r="G17" s="100">
        <f t="shared" si="3"/>
        <v>0.00431479223337398</v>
      </c>
      <c r="H17" s="100">
        <f t="shared" si="3"/>
        <v>0.0044085920645342835</v>
      </c>
      <c r="I17" s="100">
        <f t="shared" si="3"/>
        <v>0.004689991558015196</v>
      </c>
      <c r="J17" s="100">
        <f t="shared" si="3"/>
        <v>0.05627989869618235</v>
      </c>
      <c r="K17" s="100">
        <f>(K15/$L$15)</f>
        <v>0.034143138542350626</v>
      </c>
      <c r="L17" s="100">
        <f>(L15/$L$15)</f>
        <v>1</v>
      </c>
    </row>
    <row r="18" spans="1:11" ht="12.75" customHeight="1">
      <c r="A18" s="28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2" ht="14.25">
      <c r="A19" s="28" t="s">
        <v>54</v>
      </c>
      <c r="B19" s="23"/>
      <c r="C19" s="23"/>
      <c r="D19" s="23"/>
      <c r="E19" s="23"/>
      <c r="F19" s="23"/>
      <c r="G19" s="23"/>
      <c r="H19" s="23"/>
      <c r="I19" s="23"/>
      <c r="J19" s="23"/>
      <c r="K19" s="24"/>
      <c r="L19" s="24"/>
    </row>
    <row r="20" spans="1:13" ht="9.75" customHeight="1">
      <c r="A20" s="97"/>
      <c r="B20" s="39"/>
      <c r="C20" s="39"/>
      <c r="D20" s="39"/>
      <c r="E20" s="39"/>
      <c r="F20" s="39"/>
      <c r="G20" s="39"/>
      <c r="H20" s="21"/>
      <c r="I20" s="21"/>
      <c r="J20" s="21"/>
      <c r="K20" s="21"/>
      <c r="L20" s="120"/>
      <c r="M20" s="121"/>
    </row>
    <row r="21" spans="1:10" ht="12.75">
      <c r="A21" s="171"/>
      <c r="B21" s="169"/>
      <c r="C21" s="169"/>
      <c r="D21" s="169"/>
      <c r="E21" s="169"/>
      <c r="F21" s="169"/>
      <c r="G21" s="169"/>
      <c r="H21" s="169"/>
      <c r="I21" s="169"/>
      <c r="J21" s="169"/>
    </row>
    <row r="22" spans="1:13" ht="13.5" customHeight="1" thickBot="1">
      <c r="A22" s="45" t="s">
        <v>18</v>
      </c>
      <c r="B22" s="43" t="s">
        <v>80</v>
      </c>
      <c r="C22" s="43" t="s">
        <v>83</v>
      </c>
      <c r="D22" s="43" t="s">
        <v>39</v>
      </c>
      <c r="E22" s="43" t="s">
        <v>72</v>
      </c>
      <c r="F22" s="43" t="s">
        <v>40</v>
      </c>
      <c r="G22" s="43" t="s">
        <v>87</v>
      </c>
      <c r="H22" s="43" t="s">
        <v>81</v>
      </c>
      <c r="I22" s="43" t="s">
        <v>76</v>
      </c>
      <c r="J22" s="43" t="s">
        <v>41</v>
      </c>
      <c r="K22" s="135" t="s">
        <v>0</v>
      </c>
      <c r="L22" s="135" t="s">
        <v>53</v>
      </c>
      <c r="M22" s="50"/>
    </row>
    <row r="23" spans="1:13" ht="13.5" customHeight="1">
      <c r="A23" s="97"/>
      <c r="B23" s="39"/>
      <c r="C23" s="39"/>
      <c r="D23" s="39"/>
      <c r="E23" s="39"/>
      <c r="F23" s="39"/>
      <c r="G23" s="39"/>
      <c r="H23" s="39"/>
      <c r="I23" s="39"/>
      <c r="J23" s="39"/>
      <c r="K23" s="119"/>
      <c r="L23" s="170"/>
      <c r="M23" s="50"/>
    </row>
    <row r="24" spans="1:13" ht="16.5" customHeight="1">
      <c r="A24" s="42" t="s">
        <v>30</v>
      </c>
      <c r="B24" s="61">
        <v>0</v>
      </c>
      <c r="C24" s="61">
        <v>0</v>
      </c>
      <c r="D24" s="48">
        <v>9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89">
        <f>SUM(B24:J24)</f>
        <v>9</v>
      </c>
      <c r="L24" s="96">
        <f>(K24/K$34)</f>
        <v>0.00972972972972973</v>
      </c>
      <c r="M24" s="50"/>
    </row>
    <row r="25" spans="1:13" ht="16.5" customHeight="1">
      <c r="A25" s="38" t="s">
        <v>24</v>
      </c>
      <c r="B25" s="118">
        <v>0</v>
      </c>
      <c r="C25" s="118">
        <v>0</v>
      </c>
      <c r="D25" s="40">
        <v>6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9">
        <f aca="true" t="shared" si="4" ref="K25:K32">SUM(B25:J25)</f>
        <v>6</v>
      </c>
      <c r="L25" s="94">
        <f>(K25/K$34)</f>
        <v>0.006486486486486486</v>
      </c>
      <c r="M25" s="50"/>
    </row>
    <row r="26" spans="1:13" ht="16.5" customHeight="1">
      <c r="A26" s="42" t="s">
        <v>25</v>
      </c>
      <c r="B26" s="61">
        <v>0</v>
      </c>
      <c r="C26" s="61">
        <v>0</v>
      </c>
      <c r="D26" s="48">
        <v>1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89">
        <f t="shared" si="4"/>
        <v>1</v>
      </c>
      <c r="L26" s="96">
        <f>(K26/K$34)</f>
        <v>0.001081081081081081</v>
      </c>
      <c r="M26" s="50"/>
    </row>
    <row r="27" spans="1:13" ht="16.5" customHeight="1">
      <c r="A27" s="38" t="s">
        <v>60</v>
      </c>
      <c r="B27" s="118">
        <v>0</v>
      </c>
      <c r="C27" s="118">
        <v>0</v>
      </c>
      <c r="D27" s="40">
        <v>8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9">
        <f t="shared" si="4"/>
        <v>8</v>
      </c>
      <c r="L27" s="94">
        <f aca="true" t="shared" si="5" ref="L27:L32">(K27/K$34)</f>
        <v>0.008648648648648649</v>
      </c>
      <c r="M27" s="50"/>
    </row>
    <row r="28" spans="1:13" ht="16.5" customHeight="1">
      <c r="A28" s="42" t="s">
        <v>9</v>
      </c>
      <c r="B28" s="61">
        <v>0</v>
      </c>
      <c r="C28" s="61">
        <v>0</v>
      </c>
      <c r="D28" s="48">
        <v>19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89">
        <f t="shared" si="4"/>
        <v>19</v>
      </c>
      <c r="L28" s="96">
        <f t="shared" si="5"/>
        <v>0.02054054054054054</v>
      </c>
      <c r="M28" s="50"/>
    </row>
    <row r="29" spans="1:13" ht="16.5" customHeight="1">
      <c r="A29" s="38" t="s">
        <v>10</v>
      </c>
      <c r="B29" s="40">
        <v>1</v>
      </c>
      <c r="C29" s="118">
        <v>0</v>
      </c>
      <c r="D29" s="40">
        <v>255</v>
      </c>
      <c r="E29" s="40">
        <v>4</v>
      </c>
      <c r="F29" s="40">
        <v>200</v>
      </c>
      <c r="G29" s="118">
        <v>0</v>
      </c>
      <c r="H29" s="118">
        <v>0</v>
      </c>
      <c r="I29" s="40">
        <v>195</v>
      </c>
      <c r="J29" s="40">
        <v>10</v>
      </c>
      <c r="K29" s="19">
        <f t="shared" si="4"/>
        <v>665</v>
      </c>
      <c r="L29" s="94">
        <f t="shared" si="5"/>
        <v>0.7189189189189189</v>
      </c>
      <c r="M29" s="50"/>
    </row>
    <row r="30" spans="1:13" ht="16.5" customHeight="1">
      <c r="A30" s="42" t="s">
        <v>28</v>
      </c>
      <c r="B30" s="61">
        <v>0</v>
      </c>
      <c r="C30" s="61">
        <v>0</v>
      </c>
      <c r="D30" s="48">
        <v>41</v>
      </c>
      <c r="E30" s="61">
        <v>0</v>
      </c>
      <c r="F30" s="48">
        <v>12</v>
      </c>
      <c r="G30" s="48">
        <v>5</v>
      </c>
      <c r="H30" s="61">
        <v>0</v>
      </c>
      <c r="I30" s="48">
        <v>60</v>
      </c>
      <c r="J30" s="61">
        <v>0</v>
      </c>
      <c r="K30" s="89">
        <f t="shared" si="4"/>
        <v>118</v>
      </c>
      <c r="L30" s="96">
        <f t="shared" si="5"/>
        <v>0.12756756756756757</v>
      </c>
      <c r="M30" s="50"/>
    </row>
    <row r="31" spans="1:13" ht="16.5" customHeight="1">
      <c r="A31" s="38" t="s">
        <v>14</v>
      </c>
      <c r="B31" s="118">
        <v>0</v>
      </c>
      <c r="C31" s="118">
        <v>0</v>
      </c>
      <c r="D31" s="40">
        <v>47</v>
      </c>
      <c r="E31" s="118">
        <v>0</v>
      </c>
      <c r="F31" s="40">
        <v>5</v>
      </c>
      <c r="G31" s="118">
        <v>0</v>
      </c>
      <c r="H31" s="118">
        <v>0</v>
      </c>
      <c r="I31" s="40">
        <v>2</v>
      </c>
      <c r="J31" s="118">
        <v>0</v>
      </c>
      <c r="K31" s="19">
        <f t="shared" si="4"/>
        <v>54</v>
      </c>
      <c r="L31" s="94">
        <f t="shared" si="5"/>
        <v>0.05837837837837838</v>
      </c>
      <c r="M31" s="50"/>
    </row>
    <row r="32" spans="1:13" ht="16.5" customHeight="1" thickBot="1">
      <c r="A32" s="172" t="s">
        <v>16</v>
      </c>
      <c r="B32" s="173">
        <v>0</v>
      </c>
      <c r="C32" s="174">
        <v>1</v>
      </c>
      <c r="D32" s="174">
        <v>36</v>
      </c>
      <c r="E32" s="173">
        <v>0</v>
      </c>
      <c r="F32" s="174">
        <v>2</v>
      </c>
      <c r="G32" s="173">
        <v>0</v>
      </c>
      <c r="H32" s="174">
        <v>2</v>
      </c>
      <c r="I32" s="174">
        <v>2</v>
      </c>
      <c r="J32" s="174">
        <v>2</v>
      </c>
      <c r="K32" s="175">
        <f t="shared" si="4"/>
        <v>45</v>
      </c>
      <c r="L32" s="176">
        <f t="shared" si="5"/>
        <v>0.04864864864864865</v>
      </c>
      <c r="M32" s="50"/>
    </row>
    <row r="33" spans="1:13" ht="13.5" thickTop="1">
      <c r="A33" s="122"/>
      <c r="B33" s="155"/>
      <c r="C33" s="155"/>
      <c r="D33" s="123"/>
      <c r="E33" s="155"/>
      <c r="F33" s="123"/>
      <c r="G33" s="123"/>
      <c r="H33" s="123"/>
      <c r="K33" s="19"/>
      <c r="L33" s="94"/>
      <c r="M33" s="50"/>
    </row>
    <row r="34" spans="1:13" ht="17.25" customHeight="1" thickBot="1">
      <c r="A34" s="128" t="s">
        <v>0</v>
      </c>
      <c r="B34" s="129">
        <f>SUM(B24:B32)</f>
        <v>1</v>
      </c>
      <c r="C34" s="129">
        <f aca="true" t="shared" si="6" ref="C34:J34">SUM(C24:C32)</f>
        <v>1</v>
      </c>
      <c r="D34" s="129">
        <f t="shared" si="6"/>
        <v>422</v>
      </c>
      <c r="E34" s="129">
        <f t="shared" si="6"/>
        <v>4</v>
      </c>
      <c r="F34" s="129">
        <f t="shared" si="6"/>
        <v>219</v>
      </c>
      <c r="G34" s="129">
        <f t="shared" si="6"/>
        <v>5</v>
      </c>
      <c r="H34" s="129">
        <f t="shared" si="6"/>
        <v>2</v>
      </c>
      <c r="I34" s="129">
        <f t="shared" si="6"/>
        <v>259</v>
      </c>
      <c r="J34" s="129">
        <f t="shared" si="6"/>
        <v>12</v>
      </c>
      <c r="K34" s="129">
        <f>SUM(K24:K32)</f>
        <v>925</v>
      </c>
      <c r="L34" s="100">
        <f>(K34/K$34)</f>
        <v>1</v>
      </c>
      <c r="M34" s="50"/>
    </row>
    <row r="35" spans="1:13" ht="17.25" customHeight="1">
      <c r="A35" s="26"/>
      <c r="B35" s="124"/>
      <c r="C35" s="124"/>
      <c r="D35" s="19"/>
      <c r="E35" s="18"/>
      <c r="F35" s="18"/>
      <c r="H35" s="19"/>
      <c r="K35" s="50"/>
      <c r="L35" s="93"/>
      <c r="M35" s="50"/>
    </row>
    <row r="36" spans="1:13" ht="13.5" thickBot="1">
      <c r="A36" s="112" t="s">
        <v>53</v>
      </c>
      <c r="B36" s="125">
        <f aca="true" t="shared" si="7" ref="B36:J36">(B34/$K$34)</f>
        <v>0.001081081081081081</v>
      </c>
      <c r="C36" s="125">
        <f t="shared" si="7"/>
        <v>0.001081081081081081</v>
      </c>
      <c r="D36" s="125">
        <f t="shared" si="7"/>
        <v>0.4562162162162162</v>
      </c>
      <c r="E36" s="125">
        <f t="shared" si="7"/>
        <v>0.004324324324324324</v>
      </c>
      <c r="F36" s="125">
        <f t="shared" si="7"/>
        <v>0.23675675675675675</v>
      </c>
      <c r="G36" s="125">
        <f t="shared" si="7"/>
        <v>0.005405405405405406</v>
      </c>
      <c r="H36" s="125">
        <f t="shared" si="7"/>
        <v>0.002162162162162162</v>
      </c>
      <c r="I36" s="125">
        <f t="shared" si="7"/>
        <v>0.28</v>
      </c>
      <c r="J36" s="125">
        <f t="shared" si="7"/>
        <v>0.012972972972972972</v>
      </c>
      <c r="K36" s="125">
        <f>(K34/$K$34)</f>
        <v>1</v>
      </c>
      <c r="L36" s="50"/>
      <c r="M36" s="50"/>
    </row>
    <row r="37" spans="1:13" ht="14.25">
      <c r="A37" s="28"/>
      <c r="B37" s="24"/>
      <c r="C37" s="24"/>
      <c r="D37" s="24"/>
      <c r="E37" s="24"/>
      <c r="F37" s="24"/>
      <c r="G37" s="24"/>
      <c r="H37" s="24"/>
      <c r="I37" s="24"/>
      <c r="J37" s="24"/>
      <c r="K37" s="19"/>
      <c r="L37" s="92"/>
      <c r="M37" s="50"/>
    </row>
    <row r="38" spans="1:13" ht="14.25">
      <c r="A38" s="28"/>
      <c r="B38" s="24"/>
      <c r="C38" s="24"/>
      <c r="D38" s="24"/>
      <c r="E38" s="24"/>
      <c r="F38" s="24"/>
      <c r="G38" s="24"/>
      <c r="H38" s="24"/>
      <c r="I38" s="24"/>
      <c r="J38" s="24"/>
      <c r="K38" s="19"/>
      <c r="L38" s="92"/>
      <c r="M38" s="50"/>
    </row>
    <row r="39" spans="1:13" ht="14.25">
      <c r="A39" s="28"/>
      <c r="B39" s="24"/>
      <c r="C39" s="24"/>
      <c r="D39" s="24"/>
      <c r="E39" s="24"/>
      <c r="F39" s="24"/>
      <c r="G39" s="24"/>
      <c r="H39" s="24"/>
      <c r="I39" s="24"/>
      <c r="J39" s="24"/>
      <c r="K39" s="19"/>
      <c r="L39" s="92"/>
      <c r="M39" s="50"/>
    </row>
    <row r="40" spans="1:13" ht="14.25">
      <c r="A40" s="28"/>
      <c r="B40" s="24"/>
      <c r="C40" s="24"/>
      <c r="D40" s="24"/>
      <c r="E40" s="24"/>
      <c r="F40" s="24"/>
      <c r="G40" s="24"/>
      <c r="H40" s="24"/>
      <c r="I40" s="24"/>
      <c r="J40" s="24"/>
      <c r="K40" s="19"/>
      <c r="L40" s="92"/>
      <c r="M40" s="50"/>
    </row>
    <row r="41" spans="1:13" ht="14.25">
      <c r="A41" s="28" t="s">
        <v>55</v>
      </c>
      <c r="B41" s="24"/>
      <c r="C41" s="24"/>
      <c r="D41" s="24"/>
      <c r="E41" s="24"/>
      <c r="F41" s="24"/>
      <c r="G41" s="24"/>
      <c r="H41" s="24"/>
      <c r="I41" s="24"/>
      <c r="J41" s="24"/>
      <c r="K41" s="19"/>
      <c r="L41" s="92"/>
      <c r="M41" s="50"/>
    </row>
    <row r="42" spans="1:25" s="59" customFormat="1" ht="9" customHeight="1">
      <c r="A42" s="11"/>
      <c r="B42" s="12"/>
      <c r="C42" s="12"/>
      <c r="D42" s="10"/>
      <c r="E42" s="10"/>
      <c r="F42" s="12"/>
      <c r="G42" s="12"/>
      <c r="H42" s="12"/>
      <c r="I42" s="10"/>
      <c r="J42" s="10"/>
      <c r="K42" s="24"/>
      <c r="L42" s="24"/>
      <c r="M42" s="94"/>
      <c r="P42"/>
      <c r="Q42"/>
      <c r="R42"/>
      <c r="S42"/>
      <c r="T42"/>
      <c r="U42"/>
      <c r="V42"/>
      <c r="W42"/>
      <c r="X42"/>
      <c r="Y42"/>
    </row>
    <row r="43" spans="1:25" s="137" customFormat="1" ht="18.75" customHeight="1" thickBot="1">
      <c r="A43" s="181" t="s">
        <v>18</v>
      </c>
      <c r="B43" s="132" t="s">
        <v>42</v>
      </c>
      <c r="C43" s="132" t="s">
        <v>83</v>
      </c>
      <c r="D43" s="132" t="s">
        <v>39</v>
      </c>
      <c r="E43" s="132" t="s">
        <v>72</v>
      </c>
      <c r="F43" s="132" t="s">
        <v>40</v>
      </c>
      <c r="G43" s="132" t="s">
        <v>86</v>
      </c>
      <c r="H43" s="132" t="s">
        <v>81</v>
      </c>
      <c r="I43" s="132" t="s">
        <v>76</v>
      </c>
      <c r="J43" s="132" t="s">
        <v>41</v>
      </c>
      <c r="K43" s="82" t="s">
        <v>0</v>
      </c>
      <c r="L43" s="136" t="s">
        <v>53</v>
      </c>
      <c r="M43" s="169"/>
      <c r="P43"/>
      <c r="Q43"/>
      <c r="R43"/>
      <c r="S43"/>
      <c r="T43"/>
      <c r="U43"/>
      <c r="V43"/>
      <c r="W43"/>
      <c r="X43"/>
      <c r="Y43"/>
    </row>
    <row r="44" spans="11:13" ht="11.25" customHeight="1">
      <c r="K44" s="52"/>
      <c r="M44" s="52"/>
    </row>
    <row r="45" spans="1:25" s="59" customFormat="1" ht="20.25" customHeight="1">
      <c r="A45" s="177" t="s">
        <v>29</v>
      </c>
      <c r="B45" s="154">
        <v>0</v>
      </c>
      <c r="C45" s="154">
        <v>0</v>
      </c>
      <c r="D45" s="48">
        <v>1</v>
      </c>
      <c r="E45" s="154">
        <v>0</v>
      </c>
      <c r="F45" s="154">
        <v>0</v>
      </c>
      <c r="G45" s="154">
        <v>0</v>
      </c>
      <c r="H45" s="154">
        <v>0</v>
      </c>
      <c r="I45" s="154">
        <v>0</v>
      </c>
      <c r="J45" s="154">
        <v>0</v>
      </c>
      <c r="K45" s="89">
        <f>SUM(B45:J45)</f>
        <v>1</v>
      </c>
      <c r="L45" s="30">
        <f>(K45/K$54)</f>
        <v>0.00234192037470726</v>
      </c>
      <c r="M45" s="19"/>
      <c r="P45"/>
      <c r="Q45"/>
      <c r="R45"/>
      <c r="S45"/>
      <c r="T45"/>
      <c r="U45"/>
      <c r="V45"/>
      <c r="W45"/>
      <c r="X45"/>
      <c r="Y45"/>
    </row>
    <row r="46" spans="1:25" s="59" customFormat="1" ht="20.25" customHeight="1">
      <c r="A46" s="86" t="s">
        <v>2</v>
      </c>
      <c r="B46" s="156">
        <v>0</v>
      </c>
      <c r="C46" s="156">
        <v>0</v>
      </c>
      <c r="D46" s="40">
        <v>5</v>
      </c>
      <c r="E46" s="156">
        <v>0</v>
      </c>
      <c r="F46" s="156">
        <v>3</v>
      </c>
      <c r="G46" s="156">
        <v>0</v>
      </c>
      <c r="H46" s="156">
        <v>0</v>
      </c>
      <c r="I46" s="156">
        <v>0</v>
      </c>
      <c r="J46" s="156">
        <v>1</v>
      </c>
      <c r="K46" s="19">
        <f aca="true" t="shared" si="8" ref="K46:K52">SUM(B46:J46)</f>
        <v>9</v>
      </c>
      <c r="L46" s="24">
        <f aca="true" t="shared" si="9" ref="L46:L52">(K46/K$54)</f>
        <v>0.02107728337236534</v>
      </c>
      <c r="M46" s="19"/>
      <c r="P46"/>
      <c r="Q46"/>
      <c r="R46"/>
      <c r="S46"/>
      <c r="T46"/>
      <c r="U46"/>
      <c r="V46"/>
      <c r="W46"/>
      <c r="X46"/>
      <c r="Y46"/>
    </row>
    <row r="47" spans="1:25" s="59" customFormat="1" ht="20.25" customHeight="1">
      <c r="A47" s="177" t="s">
        <v>4</v>
      </c>
      <c r="B47" s="154">
        <v>30</v>
      </c>
      <c r="C47" s="154">
        <v>20</v>
      </c>
      <c r="D47" s="48">
        <v>146</v>
      </c>
      <c r="E47" s="154">
        <v>49</v>
      </c>
      <c r="F47" s="154">
        <v>13</v>
      </c>
      <c r="G47" s="154">
        <v>14</v>
      </c>
      <c r="H47" s="154">
        <v>33</v>
      </c>
      <c r="I47" s="154">
        <v>2</v>
      </c>
      <c r="J47" s="154">
        <v>66</v>
      </c>
      <c r="K47" s="89">
        <f t="shared" si="8"/>
        <v>373</v>
      </c>
      <c r="L47" s="30">
        <f t="shared" si="9"/>
        <v>0.8735362997658079</v>
      </c>
      <c r="M47" s="19"/>
      <c r="P47"/>
      <c r="Q47"/>
      <c r="R47"/>
      <c r="S47"/>
      <c r="T47"/>
      <c r="U47"/>
      <c r="V47"/>
      <c r="W47"/>
      <c r="X47"/>
      <c r="Y47"/>
    </row>
    <row r="48" spans="1:25" s="59" customFormat="1" ht="20.25" customHeight="1">
      <c r="A48" s="86" t="s">
        <v>5</v>
      </c>
      <c r="B48" s="156">
        <v>0</v>
      </c>
      <c r="C48" s="156">
        <v>0</v>
      </c>
      <c r="D48" s="40">
        <v>3</v>
      </c>
      <c r="E48" s="156">
        <v>0</v>
      </c>
      <c r="F48" s="156">
        <v>0</v>
      </c>
      <c r="G48" s="156">
        <v>0</v>
      </c>
      <c r="H48" s="156">
        <v>0</v>
      </c>
      <c r="I48" s="156">
        <v>0</v>
      </c>
      <c r="J48" s="156">
        <v>1</v>
      </c>
      <c r="K48" s="19">
        <f t="shared" si="8"/>
        <v>4</v>
      </c>
      <c r="L48" s="24">
        <f t="shared" si="9"/>
        <v>0.00936768149882904</v>
      </c>
      <c r="M48" s="19"/>
      <c r="P48"/>
      <c r="Q48"/>
      <c r="R48"/>
      <c r="S48"/>
      <c r="T48"/>
      <c r="U48"/>
      <c r="V48"/>
      <c r="W48"/>
      <c r="X48"/>
      <c r="Y48"/>
    </row>
    <row r="49" spans="1:25" s="59" customFormat="1" ht="20.25" customHeight="1">
      <c r="A49" s="177" t="s">
        <v>88</v>
      </c>
      <c r="B49" s="154">
        <v>0</v>
      </c>
      <c r="C49" s="154">
        <v>0</v>
      </c>
      <c r="D49" s="48">
        <v>1</v>
      </c>
      <c r="E49" s="154">
        <v>0</v>
      </c>
      <c r="F49" s="154">
        <v>0</v>
      </c>
      <c r="G49" s="48">
        <v>0</v>
      </c>
      <c r="H49" s="154">
        <v>0</v>
      </c>
      <c r="I49" s="154">
        <v>0</v>
      </c>
      <c r="J49" s="154">
        <v>0</v>
      </c>
      <c r="K49" s="89">
        <f t="shared" si="8"/>
        <v>1</v>
      </c>
      <c r="L49" s="30">
        <f t="shared" si="9"/>
        <v>0.00234192037470726</v>
      </c>
      <c r="M49" s="19"/>
      <c r="P49"/>
      <c r="Q49"/>
      <c r="R49"/>
      <c r="S49"/>
      <c r="T49"/>
      <c r="U49"/>
      <c r="V49"/>
      <c r="W49"/>
      <c r="X49"/>
      <c r="Y49"/>
    </row>
    <row r="50" spans="1:25" s="59" customFormat="1" ht="20.25" customHeight="1">
      <c r="A50" s="86" t="s">
        <v>51</v>
      </c>
      <c r="B50" s="156">
        <v>0</v>
      </c>
      <c r="C50" s="156">
        <v>0</v>
      </c>
      <c r="D50" s="40">
        <v>15</v>
      </c>
      <c r="E50" s="156">
        <v>0</v>
      </c>
      <c r="F50" s="156">
        <v>0</v>
      </c>
      <c r="G50" s="156">
        <v>0</v>
      </c>
      <c r="H50" s="156">
        <v>3</v>
      </c>
      <c r="I50" s="156">
        <v>0</v>
      </c>
      <c r="J50" s="156">
        <v>8</v>
      </c>
      <c r="K50" s="19">
        <f t="shared" si="8"/>
        <v>26</v>
      </c>
      <c r="L50" s="24">
        <f t="shared" si="9"/>
        <v>0.06088992974238876</v>
      </c>
      <c r="M50" s="19"/>
      <c r="P50"/>
      <c r="Q50"/>
      <c r="R50"/>
      <c r="S50"/>
      <c r="T50"/>
      <c r="U50"/>
      <c r="V50"/>
      <c r="W50"/>
      <c r="X50"/>
      <c r="Y50"/>
    </row>
    <row r="51" spans="1:25" s="59" customFormat="1" ht="20.25" customHeight="1">
      <c r="A51" s="177" t="s">
        <v>34</v>
      </c>
      <c r="B51" s="154">
        <v>0</v>
      </c>
      <c r="C51" s="154">
        <v>0</v>
      </c>
      <c r="D51" s="48">
        <v>3</v>
      </c>
      <c r="E51" s="154">
        <v>0</v>
      </c>
      <c r="F51" s="48">
        <v>0</v>
      </c>
      <c r="G51" s="154">
        <v>0</v>
      </c>
      <c r="H51" s="154">
        <v>0</v>
      </c>
      <c r="I51" s="154">
        <v>0</v>
      </c>
      <c r="J51" s="154">
        <v>0</v>
      </c>
      <c r="K51" s="89">
        <f t="shared" si="8"/>
        <v>3</v>
      </c>
      <c r="L51" s="30">
        <f t="shared" si="9"/>
        <v>0.00702576112412178</v>
      </c>
      <c r="M51" s="60"/>
      <c r="P51"/>
      <c r="Q51"/>
      <c r="R51"/>
      <c r="S51"/>
      <c r="T51"/>
      <c r="U51"/>
      <c r="V51"/>
      <c r="W51"/>
      <c r="X51"/>
      <c r="Y51"/>
    </row>
    <row r="52" spans="1:25" s="59" customFormat="1" ht="18.75" customHeight="1" thickBot="1">
      <c r="A52" s="178" t="s">
        <v>17</v>
      </c>
      <c r="B52" s="157">
        <v>1</v>
      </c>
      <c r="C52" s="157">
        <v>0</v>
      </c>
      <c r="D52" s="47">
        <v>9</v>
      </c>
      <c r="E52" s="157">
        <v>0</v>
      </c>
      <c r="F52" s="47">
        <v>0</v>
      </c>
      <c r="G52" s="157">
        <v>0</v>
      </c>
      <c r="H52" s="157">
        <v>0</v>
      </c>
      <c r="I52" s="157">
        <v>0</v>
      </c>
      <c r="J52" s="157">
        <v>0</v>
      </c>
      <c r="K52" s="113">
        <f t="shared" si="8"/>
        <v>10</v>
      </c>
      <c r="L52" s="32">
        <f t="shared" si="9"/>
        <v>0.0234192037470726</v>
      </c>
      <c r="M52" s="60"/>
      <c r="P52"/>
      <c r="Q52"/>
      <c r="R52"/>
      <c r="S52"/>
      <c r="T52"/>
      <c r="U52"/>
      <c r="V52"/>
      <c r="W52"/>
      <c r="X52"/>
      <c r="Y52"/>
    </row>
    <row r="53" spans="1:25" s="59" customFormat="1" ht="15" customHeight="1" thickTop="1">
      <c r="A53" s="86"/>
      <c r="B53" s="156"/>
      <c r="C53" s="156"/>
      <c r="D53" s="40"/>
      <c r="E53" s="156"/>
      <c r="F53" s="40"/>
      <c r="G53" s="156"/>
      <c r="H53" s="156"/>
      <c r="I53" s="156"/>
      <c r="J53" s="156"/>
      <c r="K53" s="19"/>
      <c r="L53" s="24"/>
      <c r="M53" s="60"/>
      <c r="P53"/>
      <c r="Q53"/>
      <c r="R53"/>
      <c r="S53"/>
      <c r="T53"/>
      <c r="U53"/>
      <c r="V53"/>
      <c r="W53"/>
      <c r="X53"/>
      <c r="Y53"/>
    </row>
    <row r="54" spans="1:25" s="59" customFormat="1" ht="20.25" customHeight="1" thickBot="1">
      <c r="A54" s="179" t="s">
        <v>0</v>
      </c>
      <c r="B54" s="158">
        <f>SUM(B45:B52)</f>
        <v>31</v>
      </c>
      <c r="C54" s="158">
        <f aca="true" t="shared" si="10" ref="C54:K54">SUM(C45:C52)</f>
        <v>20</v>
      </c>
      <c r="D54" s="158">
        <f t="shared" si="10"/>
        <v>183</v>
      </c>
      <c r="E54" s="158">
        <f t="shared" si="10"/>
        <v>49</v>
      </c>
      <c r="F54" s="158">
        <f t="shared" si="10"/>
        <v>16</v>
      </c>
      <c r="G54" s="158">
        <f t="shared" si="10"/>
        <v>14</v>
      </c>
      <c r="H54" s="158">
        <f t="shared" si="10"/>
        <v>36</v>
      </c>
      <c r="I54" s="158">
        <f t="shared" si="10"/>
        <v>2</v>
      </c>
      <c r="J54" s="158">
        <f t="shared" si="10"/>
        <v>76</v>
      </c>
      <c r="K54" s="158">
        <f t="shared" si="10"/>
        <v>427</v>
      </c>
      <c r="L54" s="25">
        <f>(K54/K$54)</f>
        <v>1</v>
      </c>
      <c r="M54" s="60"/>
      <c r="P54"/>
      <c r="Q54"/>
      <c r="R54"/>
      <c r="S54"/>
      <c r="T54"/>
      <c r="U54"/>
      <c r="V54"/>
      <c r="W54"/>
      <c r="X54"/>
      <c r="Y54"/>
    </row>
    <row r="55" spans="1:25" s="59" customFormat="1" ht="8.25" customHeight="1">
      <c r="A55" s="180"/>
      <c r="B55" s="159"/>
      <c r="C55" s="115"/>
      <c r="D55" s="159"/>
      <c r="E55" s="159"/>
      <c r="F55" s="159"/>
      <c r="G55" s="159"/>
      <c r="H55" s="159"/>
      <c r="I55" s="60"/>
      <c r="J55" s="60"/>
      <c r="K55" s="19"/>
      <c r="L55" s="94"/>
      <c r="M55" s="60"/>
      <c r="P55"/>
      <c r="Q55"/>
      <c r="R55"/>
      <c r="S55"/>
      <c r="T55"/>
      <c r="U55"/>
      <c r="V55"/>
      <c r="W55"/>
      <c r="X55"/>
      <c r="Y55"/>
    </row>
    <row r="56" spans="1:25" s="59" customFormat="1" ht="18.75" customHeight="1" thickBot="1">
      <c r="A56" s="15" t="s">
        <v>53</v>
      </c>
      <c r="B56" s="25">
        <f aca="true" t="shared" si="11" ref="B56:J56">(B54/$K$54)</f>
        <v>0.07259953161592506</v>
      </c>
      <c r="C56" s="25">
        <f t="shared" si="11"/>
        <v>0.0468384074941452</v>
      </c>
      <c r="D56" s="25">
        <f t="shared" si="11"/>
        <v>0.42857142857142855</v>
      </c>
      <c r="E56" s="25">
        <f t="shared" si="11"/>
        <v>0.11475409836065574</v>
      </c>
      <c r="F56" s="25">
        <f t="shared" si="11"/>
        <v>0.03747072599531616</v>
      </c>
      <c r="G56" s="25">
        <f t="shared" si="11"/>
        <v>0.03278688524590164</v>
      </c>
      <c r="H56" s="25">
        <f t="shared" si="11"/>
        <v>0.08430913348946135</v>
      </c>
      <c r="I56" s="25">
        <f t="shared" si="11"/>
        <v>0.00468384074941452</v>
      </c>
      <c r="J56" s="25">
        <f t="shared" si="11"/>
        <v>0.17798594847775176</v>
      </c>
      <c r="K56" s="25">
        <f>(K54/$K$54)</f>
        <v>1</v>
      </c>
      <c r="L56" s="94"/>
      <c r="M56" s="60"/>
      <c r="P56"/>
      <c r="Q56"/>
      <c r="R56"/>
      <c r="S56"/>
      <c r="T56"/>
      <c r="U56"/>
      <c r="V56"/>
      <c r="W56"/>
      <c r="X56"/>
      <c r="Y56"/>
    </row>
    <row r="57" spans="1:13" ht="14.25">
      <c r="A57" s="21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1"/>
      <c r="M57" s="94"/>
    </row>
    <row r="58" spans="1:13" ht="14.25">
      <c r="A58" s="11" t="s">
        <v>56</v>
      </c>
      <c r="B58" s="12"/>
      <c r="C58" s="35"/>
      <c r="D58" s="10"/>
      <c r="E58" s="12"/>
      <c r="F58" s="12"/>
      <c r="G58" s="12"/>
      <c r="H58" s="12"/>
      <c r="I58" s="12"/>
      <c r="J58" s="12"/>
      <c r="K58" s="24"/>
      <c r="L58" s="24"/>
      <c r="M58" s="94"/>
    </row>
    <row r="59" spans="1:13" ht="7.5" customHeight="1">
      <c r="A59" s="11"/>
      <c r="B59" s="12"/>
      <c r="C59" s="35"/>
      <c r="D59" s="12"/>
      <c r="E59" s="12"/>
      <c r="F59" s="12"/>
      <c r="G59" s="12"/>
      <c r="H59" s="24"/>
      <c r="I59" s="24"/>
      <c r="J59" s="24"/>
      <c r="K59" s="94"/>
      <c r="L59" s="20"/>
      <c r="M59" s="50"/>
    </row>
    <row r="60" spans="1:13" ht="15.75" customHeight="1" thickBot="1">
      <c r="A60" s="45" t="s">
        <v>18</v>
      </c>
      <c r="B60" s="132" t="s">
        <v>39</v>
      </c>
      <c r="C60" s="138" t="s">
        <v>72</v>
      </c>
      <c r="D60" s="82" t="s">
        <v>41</v>
      </c>
      <c r="E60" s="43" t="s">
        <v>0</v>
      </c>
      <c r="F60" s="46" t="s">
        <v>53</v>
      </c>
      <c r="G60" s="50"/>
      <c r="H60" s="50"/>
      <c r="I60" s="50"/>
      <c r="J60" s="50"/>
      <c r="K60" s="50"/>
      <c r="L60" s="50"/>
      <c r="M60" s="50"/>
    </row>
    <row r="61" spans="1:13" ht="10.5" customHeight="1">
      <c r="A61" s="20"/>
      <c r="B61" s="50"/>
      <c r="C61" s="50"/>
      <c r="D61" s="50"/>
      <c r="E61" s="39"/>
      <c r="F61" s="21"/>
      <c r="G61" s="50"/>
      <c r="H61" s="50"/>
      <c r="I61" s="50"/>
      <c r="J61" s="50"/>
      <c r="K61" s="50"/>
      <c r="L61" s="50"/>
      <c r="M61" s="50"/>
    </row>
    <row r="62" spans="1:13" ht="19.5" customHeight="1">
      <c r="A62" s="42" t="s">
        <v>45</v>
      </c>
      <c r="B62" s="126">
        <v>1</v>
      </c>
      <c r="C62" s="154">
        <v>0</v>
      </c>
      <c r="D62" s="48">
        <v>0</v>
      </c>
      <c r="E62" s="48">
        <f>SUM(B62:D62)</f>
        <v>1</v>
      </c>
      <c r="F62" s="30">
        <f>(E62/E$67)</f>
        <v>0.01818181818181818</v>
      </c>
      <c r="G62" s="50"/>
      <c r="H62" s="50"/>
      <c r="I62" s="50"/>
      <c r="J62" s="50"/>
      <c r="K62" s="50"/>
      <c r="L62" s="50"/>
      <c r="M62" s="50"/>
    </row>
    <row r="63" spans="1:13" ht="19.5" customHeight="1">
      <c r="A63" s="38" t="s">
        <v>36</v>
      </c>
      <c r="B63" s="52">
        <v>1</v>
      </c>
      <c r="C63" s="156">
        <v>0</v>
      </c>
      <c r="D63" s="40">
        <v>1</v>
      </c>
      <c r="E63" s="40">
        <f>SUM(B63:D63)</f>
        <v>2</v>
      </c>
      <c r="F63" s="24">
        <f>(E63/E$67)</f>
        <v>0.03636363636363636</v>
      </c>
      <c r="G63" s="50"/>
      <c r="H63" s="50"/>
      <c r="I63" s="50"/>
      <c r="J63" s="50"/>
      <c r="K63" s="50"/>
      <c r="L63" s="50"/>
      <c r="M63" s="50"/>
    </row>
    <row r="64" spans="1:13" ht="19.5" customHeight="1">
      <c r="A64" s="42" t="s">
        <v>32</v>
      </c>
      <c r="B64" s="126">
        <v>0</v>
      </c>
      <c r="C64" s="48">
        <v>18</v>
      </c>
      <c r="D64" s="48">
        <v>32</v>
      </c>
      <c r="E64" s="48">
        <f>SUM(B64:D64)</f>
        <v>50</v>
      </c>
      <c r="F64" s="30">
        <f>(E64/E$67)</f>
        <v>0.9090909090909091</v>
      </c>
      <c r="G64" s="50"/>
      <c r="H64" s="50"/>
      <c r="I64" s="50"/>
      <c r="J64" s="50"/>
      <c r="K64" s="50"/>
      <c r="L64" s="50"/>
      <c r="M64" s="50"/>
    </row>
    <row r="65" spans="1:13" ht="19.5" customHeight="1" thickBot="1">
      <c r="A65" s="44" t="s">
        <v>85</v>
      </c>
      <c r="B65" s="139">
        <v>0</v>
      </c>
      <c r="C65" s="157">
        <v>0</v>
      </c>
      <c r="D65" s="47">
        <v>2</v>
      </c>
      <c r="E65" s="47">
        <f>SUM(C65:D65)</f>
        <v>2</v>
      </c>
      <c r="F65" s="32">
        <f>(E65/E$67)</f>
        <v>0.03636363636363636</v>
      </c>
      <c r="G65" s="50"/>
      <c r="H65" s="50"/>
      <c r="I65" s="50"/>
      <c r="J65" s="50"/>
      <c r="K65" s="50"/>
      <c r="L65" s="50"/>
      <c r="M65" s="50"/>
    </row>
    <row r="66" spans="1:13" ht="6.75" customHeight="1" thickTop="1">
      <c r="A66" s="38"/>
      <c r="C66" s="156"/>
      <c r="D66" s="40"/>
      <c r="E66" s="21"/>
      <c r="F66" s="24"/>
      <c r="G66" s="50"/>
      <c r="H66" s="50"/>
      <c r="I66" s="50"/>
      <c r="J66" s="50"/>
      <c r="K66" s="50"/>
      <c r="L66" s="50"/>
      <c r="M66" s="50"/>
    </row>
    <row r="67" spans="1:13" ht="19.5" customHeight="1" thickBot="1">
      <c r="A67" s="17" t="s">
        <v>0</v>
      </c>
      <c r="B67" s="111">
        <f>SUM(B62:B65)</f>
        <v>2</v>
      </c>
      <c r="C67" s="111">
        <f>SUM(C62:C65)</f>
        <v>18</v>
      </c>
      <c r="D67" s="111">
        <f>SUM(D62:D65)</f>
        <v>35</v>
      </c>
      <c r="E67" s="22">
        <f>SUM(E62:E65)</f>
        <v>55</v>
      </c>
      <c r="F67" s="25">
        <f>(E67/E$67)</f>
        <v>1</v>
      </c>
      <c r="G67" s="50"/>
      <c r="H67" s="50"/>
      <c r="I67" s="50"/>
      <c r="J67" s="50"/>
      <c r="K67" s="50"/>
      <c r="L67" s="50"/>
      <c r="M67" s="50"/>
    </row>
    <row r="68" spans="1:13" ht="13.5" customHeight="1">
      <c r="A68" s="28"/>
      <c r="C68" s="84"/>
      <c r="D68" s="84"/>
      <c r="E68" s="84"/>
      <c r="F68" s="21"/>
      <c r="G68" s="50"/>
      <c r="H68" s="50"/>
      <c r="I68" s="50"/>
      <c r="J68" s="50"/>
      <c r="K68" s="50"/>
      <c r="L68" s="50"/>
      <c r="M68" s="50"/>
    </row>
    <row r="69" spans="1:13" ht="19.5" customHeight="1" thickBot="1">
      <c r="A69" s="15" t="s">
        <v>53</v>
      </c>
      <c r="B69" s="56">
        <f>(B67/$E$67)</f>
        <v>0.03636363636363636</v>
      </c>
      <c r="C69" s="56">
        <f>(C67/$E$67)</f>
        <v>0.32727272727272727</v>
      </c>
      <c r="D69" s="56">
        <f>(D67/$E$67)</f>
        <v>0.6363636363636364</v>
      </c>
      <c r="E69" s="56">
        <f>(E67/$E$67)</f>
        <v>1</v>
      </c>
      <c r="F69" s="21"/>
      <c r="G69" s="50"/>
      <c r="H69" s="50"/>
      <c r="I69" s="50"/>
      <c r="J69" s="50"/>
      <c r="K69" s="50"/>
      <c r="L69" s="50"/>
      <c r="M69" s="50"/>
    </row>
    <row r="70" spans="1:12" ht="15.75" customHeight="1">
      <c r="A70" s="28"/>
      <c r="B70" s="21"/>
      <c r="C70" s="35"/>
      <c r="D70" s="35"/>
      <c r="E70" s="35"/>
      <c r="F70" s="35"/>
      <c r="G70" s="35"/>
      <c r="H70" s="27"/>
      <c r="I70" s="24"/>
      <c r="J70" s="24"/>
      <c r="K70" s="35"/>
      <c r="L70" s="35"/>
    </row>
    <row r="71" spans="1:12" ht="15.75" customHeight="1">
      <c r="A71" s="28"/>
      <c r="B71" s="21"/>
      <c r="C71" s="35"/>
      <c r="D71" s="35"/>
      <c r="E71" s="35"/>
      <c r="F71" s="35"/>
      <c r="G71" s="35"/>
      <c r="H71" s="27"/>
      <c r="I71" s="24"/>
      <c r="J71" s="24"/>
      <c r="K71" s="35"/>
      <c r="L71" s="35"/>
    </row>
    <row r="72" spans="1:12" ht="15.75" customHeight="1">
      <c r="A72" s="28"/>
      <c r="B72" s="21"/>
      <c r="C72" s="35"/>
      <c r="D72" s="35"/>
      <c r="E72" s="35"/>
      <c r="F72" s="35"/>
      <c r="G72" s="35"/>
      <c r="H72" s="27"/>
      <c r="I72" s="24"/>
      <c r="J72" s="24"/>
      <c r="K72" s="35"/>
      <c r="L72" s="35"/>
    </row>
    <row r="73" spans="1:12" ht="15.75" customHeight="1">
      <c r="A73" s="28"/>
      <c r="B73" s="21"/>
      <c r="C73" s="35"/>
      <c r="D73" s="35"/>
      <c r="E73" s="35"/>
      <c r="F73" s="35"/>
      <c r="G73" s="35"/>
      <c r="H73" s="27"/>
      <c r="I73" s="24"/>
      <c r="J73" s="24"/>
      <c r="K73" s="35"/>
      <c r="L73" s="35"/>
    </row>
    <row r="74" spans="1:12" ht="15.75" customHeight="1">
      <c r="A74" s="28"/>
      <c r="B74" s="21"/>
      <c r="C74" s="35"/>
      <c r="D74" s="35"/>
      <c r="E74" s="35"/>
      <c r="F74" s="35"/>
      <c r="G74" s="35"/>
      <c r="H74" s="27"/>
      <c r="I74" s="24"/>
      <c r="J74" s="24"/>
      <c r="K74" s="35"/>
      <c r="L74" s="35"/>
    </row>
    <row r="75" spans="1:12" ht="15.75" customHeight="1">
      <c r="A75" s="28"/>
      <c r="B75" s="21"/>
      <c r="C75" s="35"/>
      <c r="D75" s="35"/>
      <c r="E75" s="35"/>
      <c r="F75" s="35"/>
      <c r="G75" s="35"/>
      <c r="H75" s="27"/>
      <c r="I75" s="24"/>
      <c r="J75" s="24"/>
      <c r="K75" s="35"/>
      <c r="L75" s="35"/>
    </row>
    <row r="76" spans="1:12" ht="15.75" customHeight="1">
      <c r="A76" s="28"/>
      <c r="B76" s="21"/>
      <c r="C76" s="35"/>
      <c r="D76" s="35"/>
      <c r="E76" s="35"/>
      <c r="F76" s="35"/>
      <c r="G76" s="35"/>
      <c r="H76" s="27"/>
      <c r="I76" s="24"/>
      <c r="J76" s="24"/>
      <c r="K76" s="35"/>
      <c r="L76" s="35"/>
    </row>
    <row r="77" spans="1:13" ht="14.25">
      <c r="A77" s="109" t="s">
        <v>57</v>
      </c>
      <c r="B77" s="12"/>
      <c r="C77" s="12"/>
      <c r="D77" s="14"/>
      <c r="E77" s="27"/>
      <c r="F77" s="14"/>
      <c r="G77" s="27"/>
      <c r="H77" s="27"/>
      <c r="I77" s="23"/>
      <c r="J77" s="23"/>
      <c r="K77" s="24"/>
      <c r="L77" s="24"/>
      <c r="M77" s="94"/>
    </row>
    <row r="78" spans="1:13" ht="9.75" customHeight="1">
      <c r="A78" s="109"/>
      <c r="B78" s="12"/>
      <c r="C78" s="12"/>
      <c r="D78" s="14"/>
      <c r="E78" s="14"/>
      <c r="F78" s="14"/>
      <c r="G78" s="14"/>
      <c r="H78" s="14"/>
      <c r="I78" s="23"/>
      <c r="J78" s="23"/>
      <c r="K78" s="24"/>
      <c r="L78" s="24"/>
      <c r="M78" s="94"/>
    </row>
    <row r="79" spans="1:25" s="20" customFormat="1" ht="15.75" customHeight="1" thickBot="1">
      <c r="A79" s="141" t="s">
        <v>18</v>
      </c>
      <c r="B79" s="43" t="s">
        <v>80</v>
      </c>
      <c r="C79" s="43" t="s">
        <v>39</v>
      </c>
      <c r="D79" s="43" t="s">
        <v>40</v>
      </c>
      <c r="E79" s="43" t="s">
        <v>76</v>
      </c>
      <c r="F79" s="43" t="s">
        <v>41</v>
      </c>
      <c r="G79" s="82" t="s">
        <v>0</v>
      </c>
      <c r="H79" s="82" t="s">
        <v>53</v>
      </c>
      <c r="P79"/>
      <c r="Q79"/>
      <c r="R79"/>
      <c r="S79"/>
      <c r="T79"/>
      <c r="U79"/>
      <c r="V79"/>
      <c r="W79"/>
      <c r="X79"/>
      <c r="Y79"/>
    </row>
    <row r="80" spans="1:25" s="20" customFormat="1" ht="6" customHeight="1">
      <c r="A80" s="130"/>
      <c r="B80" s="19"/>
      <c r="C80" s="19"/>
      <c r="D80" s="19"/>
      <c r="E80" s="19"/>
      <c r="F80" s="19"/>
      <c r="G80" s="19"/>
      <c r="H80" s="19"/>
      <c r="P80"/>
      <c r="Q80"/>
      <c r="R80"/>
      <c r="S80"/>
      <c r="T80"/>
      <c r="U80"/>
      <c r="V80"/>
      <c r="W80"/>
      <c r="X80"/>
      <c r="Y80"/>
    </row>
    <row r="81" spans="1:25" s="20" customFormat="1" ht="17.25" customHeight="1">
      <c r="A81" s="42" t="s">
        <v>1</v>
      </c>
      <c r="B81" s="154">
        <v>0</v>
      </c>
      <c r="C81" s="48">
        <v>50</v>
      </c>
      <c r="D81" s="48">
        <v>27</v>
      </c>
      <c r="E81" s="48">
        <v>16</v>
      </c>
      <c r="F81" s="154">
        <v>0</v>
      </c>
      <c r="G81" s="160">
        <f>SUM(B81:F81)</f>
        <v>93</v>
      </c>
      <c r="H81" s="30">
        <f>(G81/G$86)</f>
        <v>0.27927927927927926</v>
      </c>
      <c r="P81"/>
      <c r="Q81"/>
      <c r="R81"/>
      <c r="S81"/>
      <c r="T81"/>
      <c r="U81"/>
      <c r="V81"/>
      <c r="W81"/>
      <c r="X81"/>
      <c r="Y81"/>
    </row>
    <row r="82" spans="1:25" s="20" customFormat="1" ht="17.25" customHeight="1">
      <c r="A82" s="38" t="s">
        <v>26</v>
      </c>
      <c r="B82" s="156">
        <v>0</v>
      </c>
      <c r="C82" s="40">
        <v>1</v>
      </c>
      <c r="D82" s="156">
        <v>0</v>
      </c>
      <c r="E82" s="156">
        <v>0</v>
      </c>
      <c r="F82" s="156">
        <v>0</v>
      </c>
      <c r="G82" s="21">
        <f>SUM(B82:F82)</f>
        <v>1</v>
      </c>
      <c r="H82" s="24">
        <f>(G82/G$86)</f>
        <v>0.003003003003003003</v>
      </c>
      <c r="P82"/>
      <c r="Q82"/>
      <c r="R82"/>
      <c r="S82"/>
      <c r="T82"/>
      <c r="U82"/>
      <c r="V82"/>
      <c r="W82"/>
      <c r="X82"/>
      <c r="Y82"/>
    </row>
    <row r="83" spans="1:25" s="20" customFormat="1" ht="17.25" customHeight="1">
      <c r="A83" s="42" t="s">
        <v>11</v>
      </c>
      <c r="B83" s="48">
        <v>18</v>
      </c>
      <c r="C83" s="48">
        <v>165</v>
      </c>
      <c r="D83" s="48">
        <v>31</v>
      </c>
      <c r="E83" s="48">
        <v>8</v>
      </c>
      <c r="F83" s="48">
        <v>4</v>
      </c>
      <c r="G83" s="160">
        <f>SUM(B83:F83)</f>
        <v>226</v>
      </c>
      <c r="H83" s="30">
        <f>(G83/G$86)</f>
        <v>0.6786786786786787</v>
      </c>
      <c r="P83"/>
      <c r="Q83"/>
      <c r="R83"/>
      <c r="S83"/>
      <c r="T83"/>
      <c r="U83"/>
      <c r="V83"/>
      <c r="W83"/>
      <c r="X83"/>
      <c r="Y83"/>
    </row>
    <row r="84" spans="1:25" s="20" customFormat="1" ht="17.25" customHeight="1" thickBot="1">
      <c r="A84" s="44" t="s">
        <v>52</v>
      </c>
      <c r="B84" s="157">
        <v>0</v>
      </c>
      <c r="C84" s="47">
        <v>2</v>
      </c>
      <c r="D84" s="47">
        <v>1</v>
      </c>
      <c r="E84" s="47">
        <v>9</v>
      </c>
      <c r="F84" s="47">
        <v>1</v>
      </c>
      <c r="G84" s="161">
        <f>SUM(B84:F84)</f>
        <v>13</v>
      </c>
      <c r="H84" s="32">
        <f>(G84/G$86)</f>
        <v>0.03903903903903904</v>
      </c>
      <c r="P84"/>
      <c r="Q84"/>
      <c r="R84"/>
      <c r="S84"/>
      <c r="T84"/>
      <c r="U84"/>
      <c r="V84"/>
      <c r="W84"/>
      <c r="X84"/>
      <c r="Y84"/>
    </row>
    <row r="85" spans="1:25" s="59" customFormat="1" ht="12" customHeight="1" thickTop="1">
      <c r="A85" s="38"/>
      <c r="B85" s="156"/>
      <c r="C85" s="40"/>
      <c r="D85" s="40"/>
      <c r="E85" s="40"/>
      <c r="F85" s="19"/>
      <c r="G85" s="19"/>
      <c r="H85" s="24"/>
      <c r="P85"/>
      <c r="Q85"/>
      <c r="R85"/>
      <c r="S85"/>
      <c r="T85"/>
      <c r="U85"/>
      <c r="V85"/>
      <c r="W85"/>
      <c r="X85"/>
      <c r="Y85"/>
    </row>
    <row r="86" spans="1:25" s="59" customFormat="1" ht="16.5" customHeight="1" thickBot="1">
      <c r="A86" s="140" t="s">
        <v>0</v>
      </c>
      <c r="B86" s="55">
        <f aca="true" t="shared" si="12" ref="B86:G86">SUM(B81:B85)</f>
        <v>18</v>
      </c>
      <c r="C86" s="55">
        <f t="shared" si="12"/>
        <v>218</v>
      </c>
      <c r="D86" s="55">
        <f t="shared" si="12"/>
        <v>59</v>
      </c>
      <c r="E86" s="55">
        <f t="shared" si="12"/>
        <v>33</v>
      </c>
      <c r="F86" s="55">
        <f t="shared" si="12"/>
        <v>5</v>
      </c>
      <c r="G86" s="55">
        <f t="shared" si="12"/>
        <v>333</v>
      </c>
      <c r="H86" s="25">
        <f>(G86/G$86)</f>
        <v>1</v>
      </c>
      <c r="P86"/>
      <c r="Q86"/>
      <c r="R86"/>
      <c r="S86"/>
      <c r="T86"/>
      <c r="U86"/>
      <c r="V86"/>
      <c r="W86"/>
      <c r="X86"/>
      <c r="Y86"/>
    </row>
    <row r="87" spans="1:13" ht="12.75" customHeight="1">
      <c r="A87" s="38"/>
      <c r="B87" s="54"/>
      <c r="C87" s="54"/>
      <c r="D87" s="60"/>
      <c r="E87" s="24"/>
      <c r="F87" s="50"/>
      <c r="G87" s="35"/>
      <c r="H87" s="92"/>
      <c r="I87" s="50"/>
      <c r="J87" s="50"/>
      <c r="K87" s="50"/>
      <c r="L87" s="50"/>
      <c r="M87" s="50"/>
    </row>
    <row r="88" spans="1:13" ht="15" customHeight="1" thickBot="1">
      <c r="A88" s="49" t="s">
        <v>53</v>
      </c>
      <c r="B88" s="56">
        <f aca="true" t="shared" si="13" ref="B88:G88">(B86/$G$86)</f>
        <v>0.05405405405405406</v>
      </c>
      <c r="C88" s="56">
        <f t="shared" si="13"/>
        <v>0.6546546546546547</v>
      </c>
      <c r="D88" s="56">
        <f t="shared" si="13"/>
        <v>0.17717717717717718</v>
      </c>
      <c r="E88" s="56">
        <f t="shared" si="13"/>
        <v>0.0990990990990991</v>
      </c>
      <c r="F88" s="56">
        <f t="shared" si="13"/>
        <v>0.015015015015015015</v>
      </c>
      <c r="G88" s="56">
        <f t="shared" si="13"/>
        <v>1</v>
      </c>
      <c r="H88" s="92"/>
      <c r="I88" s="50"/>
      <c r="J88" s="50"/>
      <c r="K88" s="50"/>
      <c r="L88" s="50"/>
      <c r="M88" s="50"/>
    </row>
    <row r="89" spans="1:12" ht="9.75" customHeight="1">
      <c r="A89" s="86"/>
      <c r="B89" s="54"/>
      <c r="C89" s="54"/>
      <c r="D89" s="54"/>
      <c r="E89" s="54"/>
      <c r="F89" s="54"/>
      <c r="G89" s="54"/>
      <c r="H89" s="24"/>
      <c r="I89" s="84"/>
      <c r="J89" s="84"/>
      <c r="K89" s="35"/>
      <c r="L89" s="35"/>
    </row>
    <row r="90" spans="1:12" ht="15.75" customHeight="1">
      <c r="A90" s="86"/>
      <c r="B90" s="57"/>
      <c r="C90" s="57"/>
      <c r="D90" s="57"/>
      <c r="E90" s="57"/>
      <c r="F90" s="57"/>
      <c r="G90" s="57"/>
      <c r="H90" s="57"/>
      <c r="I90" s="35"/>
      <c r="J90" s="35"/>
      <c r="K90" s="35"/>
      <c r="L90" s="35"/>
    </row>
    <row r="91" spans="1:12" ht="15.75" customHeight="1">
      <c r="A91" s="109" t="s">
        <v>58</v>
      </c>
      <c r="B91" s="54"/>
      <c r="C91" s="54"/>
      <c r="D91" s="41"/>
      <c r="E91" s="54"/>
      <c r="F91" s="54"/>
      <c r="G91" s="54"/>
      <c r="H91" s="39"/>
      <c r="I91" s="24"/>
      <c r="J91" s="24"/>
      <c r="K91" s="35"/>
      <c r="L91" s="35"/>
    </row>
    <row r="92" spans="1:25" s="20" customFormat="1" ht="10.5" customHeight="1">
      <c r="A92" s="38"/>
      <c r="B92" s="54"/>
      <c r="C92" s="54"/>
      <c r="D92" s="41"/>
      <c r="E92" s="54"/>
      <c r="F92" s="54"/>
      <c r="G92" s="54"/>
      <c r="H92" s="39"/>
      <c r="I92" s="24"/>
      <c r="J92" s="24"/>
      <c r="K92" s="21"/>
      <c r="L92" s="21"/>
      <c r="M92" s="94"/>
      <c r="P92"/>
      <c r="Q92"/>
      <c r="R92"/>
      <c r="S92"/>
      <c r="T92"/>
      <c r="U92"/>
      <c r="V92"/>
      <c r="W92"/>
      <c r="X92"/>
      <c r="Y92"/>
    </row>
    <row r="93" spans="1:25" s="20" customFormat="1" ht="15.75" customHeight="1" thickBot="1">
      <c r="A93" s="141" t="s">
        <v>18</v>
      </c>
      <c r="B93" s="43" t="s">
        <v>80</v>
      </c>
      <c r="C93" s="43" t="s">
        <v>83</v>
      </c>
      <c r="D93" s="43" t="s">
        <v>39</v>
      </c>
      <c r="E93" s="43" t="s">
        <v>72</v>
      </c>
      <c r="F93" s="43" t="s">
        <v>40</v>
      </c>
      <c r="G93" s="43" t="s">
        <v>84</v>
      </c>
      <c r="H93" s="43" t="s">
        <v>81</v>
      </c>
      <c r="I93" s="43" t="s">
        <v>76</v>
      </c>
      <c r="J93" s="43"/>
      <c r="K93" s="43" t="s">
        <v>41</v>
      </c>
      <c r="L93" s="82" t="s">
        <v>0</v>
      </c>
      <c r="M93" s="46" t="s">
        <v>53</v>
      </c>
      <c r="P93"/>
      <c r="Q93"/>
      <c r="R93"/>
      <c r="S93"/>
      <c r="T93"/>
      <c r="U93"/>
      <c r="V93"/>
      <c r="W93"/>
      <c r="X93"/>
      <c r="Y93"/>
    </row>
    <row r="94" spans="1:25" s="20" customFormat="1" ht="10.5" customHeight="1">
      <c r="A94" s="130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21"/>
      <c r="P94"/>
      <c r="Q94"/>
      <c r="R94"/>
      <c r="S94"/>
      <c r="T94"/>
      <c r="U94"/>
      <c r="V94"/>
      <c r="W94"/>
      <c r="X94"/>
      <c r="Y94"/>
    </row>
    <row r="95" spans="1:25" s="20" customFormat="1" ht="15.75" customHeight="1">
      <c r="A95" s="42" t="s">
        <v>43</v>
      </c>
      <c r="B95" s="133">
        <v>9</v>
      </c>
      <c r="C95" s="133">
        <v>3</v>
      </c>
      <c r="D95" s="133">
        <v>2861</v>
      </c>
      <c r="E95" s="133">
        <v>1</v>
      </c>
      <c r="F95" s="133">
        <v>20</v>
      </c>
      <c r="G95" s="133">
        <v>44</v>
      </c>
      <c r="H95" s="133">
        <v>1</v>
      </c>
      <c r="I95" s="133">
        <v>169</v>
      </c>
      <c r="J95" s="133"/>
      <c r="K95" s="133">
        <v>33</v>
      </c>
      <c r="L95" s="87">
        <f>SUM(B95:K95)</f>
        <v>3141</v>
      </c>
      <c r="M95" s="29">
        <f>(K95/K$98)</f>
        <v>1</v>
      </c>
      <c r="P95"/>
      <c r="Q95"/>
      <c r="R95"/>
      <c r="S95"/>
      <c r="T95"/>
      <c r="U95"/>
      <c r="V95"/>
      <c r="W95"/>
      <c r="X95"/>
      <c r="Y95"/>
    </row>
    <row r="96" spans="1:25" s="20" customFormat="1" ht="15.75" customHeight="1" thickBot="1">
      <c r="A96" s="44" t="s">
        <v>27</v>
      </c>
      <c r="B96" s="162">
        <v>0</v>
      </c>
      <c r="C96" s="162">
        <v>0</v>
      </c>
      <c r="D96" s="134">
        <v>25</v>
      </c>
      <c r="E96" s="162">
        <v>0</v>
      </c>
      <c r="F96" s="134">
        <v>3</v>
      </c>
      <c r="G96" s="162">
        <v>0</v>
      </c>
      <c r="H96" s="162">
        <v>0</v>
      </c>
      <c r="I96" s="162">
        <v>0</v>
      </c>
      <c r="J96" s="162"/>
      <c r="K96" s="162">
        <v>0</v>
      </c>
      <c r="L96" s="113">
        <f>SUM(B96:K96)</f>
        <v>28</v>
      </c>
      <c r="M96" s="31">
        <f>(K96/K$98)</f>
        <v>0</v>
      </c>
      <c r="P96"/>
      <c r="Q96"/>
      <c r="R96"/>
      <c r="S96"/>
      <c r="T96"/>
      <c r="U96"/>
      <c r="V96"/>
      <c r="W96"/>
      <c r="X96"/>
      <c r="Y96"/>
    </row>
    <row r="97" spans="1:25" s="20" customFormat="1" ht="11.25" customHeight="1" thickTop="1">
      <c r="A97" s="142"/>
      <c r="B97" s="33"/>
      <c r="C97" s="33"/>
      <c r="D97" s="19"/>
      <c r="E97" s="16"/>
      <c r="F97" s="19"/>
      <c r="G97" s="19"/>
      <c r="H97" s="23"/>
      <c r="I97" s="19"/>
      <c r="J97" s="19"/>
      <c r="K97" s="21"/>
      <c r="L97" s="19"/>
      <c r="M97" s="24"/>
      <c r="P97"/>
      <c r="Q97"/>
      <c r="R97"/>
      <c r="S97"/>
      <c r="T97"/>
      <c r="U97"/>
      <c r="V97"/>
      <c r="W97"/>
      <c r="X97"/>
      <c r="Y97"/>
    </row>
    <row r="98" spans="1:25" s="20" customFormat="1" ht="15.75" customHeight="1" thickBot="1">
      <c r="A98" s="143" t="s">
        <v>0</v>
      </c>
      <c r="B98" s="34">
        <f>SUM(B95:B97)</f>
        <v>9</v>
      </c>
      <c r="C98" s="34">
        <f>SUM(C95:C97)</f>
        <v>3</v>
      </c>
      <c r="D98" s="99">
        <f>SUM(D95:D96)</f>
        <v>2886</v>
      </c>
      <c r="E98" s="34">
        <f>SUM(E95:E97)</f>
        <v>1</v>
      </c>
      <c r="F98" s="111">
        <f>SUM(F95:F96)</f>
        <v>23</v>
      </c>
      <c r="G98" s="111">
        <f>SUM(G95:G96)</f>
        <v>44</v>
      </c>
      <c r="H98" s="34">
        <f>SUM(H95:H97)</f>
        <v>1</v>
      </c>
      <c r="I98" s="34">
        <f>SUM(I95:I97)</f>
        <v>169</v>
      </c>
      <c r="J98" s="34"/>
      <c r="K98" s="34">
        <f>SUM(K95:K97)</f>
        <v>33</v>
      </c>
      <c r="L98" s="99">
        <f>SUM(B98:K98)</f>
        <v>3169</v>
      </c>
      <c r="M98" s="25">
        <f>(K98/K$98)</f>
        <v>1</v>
      </c>
      <c r="P98"/>
      <c r="Q98"/>
      <c r="R98"/>
      <c r="S98"/>
      <c r="T98"/>
      <c r="U98"/>
      <c r="V98"/>
      <c r="W98"/>
      <c r="X98"/>
      <c r="Y98"/>
    </row>
    <row r="99" spans="1:13" ht="12" customHeight="1">
      <c r="A99" s="108"/>
      <c r="B99" s="21"/>
      <c r="C99" s="21"/>
      <c r="E99" s="12"/>
      <c r="G99" s="50"/>
      <c r="H99" s="24"/>
      <c r="I99" s="50"/>
      <c r="J99" s="50"/>
      <c r="K99" s="24"/>
      <c r="M99" s="24"/>
    </row>
    <row r="100" spans="1:13" ht="15.75" customHeight="1" thickBot="1">
      <c r="A100" s="110" t="s">
        <v>53</v>
      </c>
      <c r="B100" s="58">
        <f aca="true" t="shared" si="14" ref="B100:I100">(B98/$L$98)</f>
        <v>0.002840012622278321</v>
      </c>
      <c r="C100" s="58">
        <f t="shared" si="14"/>
        <v>0.0009466708740927738</v>
      </c>
      <c r="D100" s="58">
        <f t="shared" si="14"/>
        <v>0.9106973808772484</v>
      </c>
      <c r="E100" s="58">
        <f t="shared" si="14"/>
        <v>0.0003155569580309246</v>
      </c>
      <c r="F100" s="58">
        <f t="shared" si="14"/>
        <v>0.007257810034711265</v>
      </c>
      <c r="G100" s="58">
        <f t="shared" si="14"/>
        <v>0.013884506153360681</v>
      </c>
      <c r="H100" s="58">
        <f t="shared" si="14"/>
        <v>0.0003155569580309246</v>
      </c>
      <c r="I100" s="58">
        <f t="shared" si="14"/>
        <v>0.05332912590722626</v>
      </c>
      <c r="J100" s="58"/>
      <c r="K100" s="58">
        <f>(K98/$L$98)</f>
        <v>0.01041337961502051</v>
      </c>
      <c r="L100" s="58">
        <f>(L98/$L$98)</f>
        <v>1</v>
      </c>
      <c r="M100" s="50"/>
    </row>
    <row r="101" spans="1:12" ht="15.75" customHeight="1">
      <c r="A101" s="28"/>
      <c r="B101" s="12"/>
      <c r="C101" s="21"/>
      <c r="D101" s="12"/>
      <c r="E101" s="12"/>
      <c r="F101" s="21"/>
      <c r="G101" s="12"/>
      <c r="H101" s="24"/>
      <c r="I101" s="50"/>
      <c r="J101" s="50"/>
      <c r="K101" s="50"/>
      <c r="L101" s="35"/>
    </row>
    <row r="102" spans="1:12" ht="15.75" customHeight="1">
      <c r="A102" s="28"/>
      <c r="B102" s="12"/>
      <c r="C102" s="21"/>
      <c r="D102" s="12"/>
      <c r="E102" s="12"/>
      <c r="F102" s="21"/>
      <c r="G102" s="12"/>
      <c r="H102" s="24"/>
      <c r="I102" s="24"/>
      <c r="J102" s="24"/>
      <c r="K102" s="35"/>
      <c r="L102" s="35"/>
    </row>
    <row r="103" spans="1:12" ht="15.75" customHeight="1">
      <c r="A103" s="28"/>
      <c r="B103" s="12"/>
      <c r="C103" s="21"/>
      <c r="D103" s="12"/>
      <c r="E103" s="12"/>
      <c r="F103" s="21"/>
      <c r="G103" s="12"/>
      <c r="H103" s="24"/>
      <c r="I103" s="24"/>
      <c r="J103" s="24"/>
      <c r="K103" s="35"/>
      <c r="L103" s="35"/>
    </row>
    <row r="104" spans="1:12" ht="15.75" customHeight="1">
      <c r="A104" s="28"/>
      <c r="B104" s="12"/>
      <c r="C104" s="21"/>
      <c r="D104" s="12"/>
      <c r="E104" s="12"/>
      <c r="F104" s="21"/>
      <c r="G104" s="12"/>
      <c r="H104" s="24"/>
      <c r="I104" s="24"/>
      <c r="J104" s="24"/>
      <c r="K104" s="35"/>
      <c r="L104" s="35"/>
    </row>
    <row r="105" spans="1:12" ht="15.75" customHeight="1">
      <c r="A105" s="28"/>
      <c r="B105" s="12"/>
      <c r="C105" s="21"/>
      <c r="D105" s="12"/>
      <c r="E105" s="12"/>
      <c r="F105" s="21"/>
      <c r="G105" s="12"/>
      <c r="H105" s="24"/>
      <c r="I105" s="24"/>
      <c r="J105" s="24"/>
      <c r="K105" s="35"/>
      <c r="L105" s="35"/>
    </row>
    <row r="106" spans="1:12" ht="15.75" customHeight="1">
      <c r="A106" s="28"/>
      <c r="B106" s="12"/>
      <c r="C106" s="21"/>
      <c r="D106" s="12"/>
      <c r="E106" s="12"/>
      <c r="F106" s="21"/>
      <c r="G106" s="12"/>
      <c r="H106" s="24"/>
      <c r="I106" s="24"/>
      <c r="J106" s="24"/>
      <c r="K106" s="35"/>
      <c r="L106" s="35"/>
    </row>
    <row r="107" spans="1:12" ht="15.75" customHeight="1">
      <c r="A107" s="28"/>
      <c r="B107" s="12"/>
      <c r="C107" s="21"/>
      <c r="D107" s="12"/>
      <c r="E107" s="12"/>
      <c r="F107" s="21"/>
      <c r="G107" s="12"/>
      <c r="H107" s="24"/>
      <c r="I107" s="24"/>
      <c r="J107" s="24"/>
      <c r="K107" s="35"/>
      <c r="L107" s="35"/>
    </row>
    <row r="108" spans="1:12" ht="15.75" customHeight="1">
      <c r="A108" s="28"/>
      <c r="B108" s="12"/>
      <c r="C108" s="21"/>
      <c r="D108" s="12"/>
      <c r="E108" s="12"/>
      <c r="F108" s="21"/>
      <c r="G108" s="12"/>
      <c r="H108" s="24"/>
      <c r="I108" s="24"/>
      <c r="J108" s="24"/>
      <c r="K108" s="35"/>
      <c r="L108" s="35"/>
    </row>
    <row r="109" spans="1:12" ht="15.75" customHeight="1">
      <c r="A109" s="28"/>
      <c r="B109" s="12"/>
      <c r="C109" s="21"/>
      <c r="D109" s="12"/>
      <c r="E109" s="12"/>
      <c r="F109" s="21"/>
      <c r="G109" s="12"/>
      <c r="H109" s="24"/>
      <c r="I109" s="24"/>
      <c r="J109" s="24"/>
      <c r="K109" s="35"/>
      <c r="L109" s="35"/>
    </row>
    <row r="110" spans="1:12" ht="15.75" customHeight="1">
      <c r="A110" s="28"/>
      <c r="B110" s="12"/>
      <c r="C110" s="21"/>
      <c r="D110" s="12"/>
      <c r="E110" s="12"/>
      <c r="F110" s="21"/>
      <c r="G110" s="12"/>
      <c r="H110" s="24"/>
      <c r="I110" s="24"/>
      <c r="J110" s="24"/>
      <c r="K110" s="35"/>
      <c r="L110" s="35"/>
    </row>
    <row r="111" spans="1:12" ht="15.75" customHeight="1">
      <c r="A111" s="28"/>
      <c r="B111" s="12"/>
      <c r="C111" s="21"/>
      <c r="D111" s="12"/>
      <c r="E111" s="12"/>
      <c r="F111" s="21"/>
      <c r="G111" s="12"/>
      <c r="H111" s="24"/>
      <c r="I111" s="24"/>
      <c r="J111" s="24"/>
      <c r="K111" s="35"/>
      <c r="L111" s="35"/>
    </row>
    <row r="112" spans="1:13" ht="14.25">
      <c r="A112" s="117" t="s">
        <v>59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53"/>
      <c r="L112" s="24"/>
      <c r="M112" s="94"/>
    </row>
    <row r="113" spans="1:12" ht="12.75" customHeight="1">
      <c r="A113" s="11"/>
      <c r="B113" s="12"/>
      <c r="C113" s="12"/>
      <c r="D113" s="13"/>
      <c r="E113" s="36"/>
      <c r="F113" s="36"/>
      <c r="G113" s="36"/>
      <c r="H113" s="36"/>
      <c r="I113" s="12"/>
      <c r="J113" s="12"/>
      <c r="K113" s="24"/>
      <c r="L113" s="21"/>
    </row>
    <row r="114" spans="1:25" s="20" customFormat="1" ht="18.75" customHeight="1" thickBot="1">
      <c r="A114" s="152" t="s">
        <v>18</v>
      </c>
      <c r="B114" s="153" t="s">
        <v>80</v>
      </c>
      <c r="C114" s="153" t="s">
        <v>83</v>
      </c>
      <c r="D114" s="153" t="s">
        <v>39</v>
      </c>
      <c r="E114" s="153" t="s">
        <v>72</v>
      </c>
      <c r="F114" s="153" t="s">
        <v>40</v>
      </c>
      <c r="G114" s="153" t="s">
        <v>84</v>
      </c>
      <c r="H114" s="153" t="s">
        <v>81</v>
      </c>
      <c r="I114" s="153" t="s">
        <v>76</v>
      </c>
      <c r="J114" s="153"/>
      <c r="K114" s="153" t="s">
        <v>41</v>
      </c>
      <c r="L114" s="144" t="s">
        <v>0</v>
      </c>
      <c r="M114" s="136" t="s">
        <v>53</v>
      </c>
      <c r="P114"/>
      <c r="Q114"/>
      <c r="R114"/>
      <c r="S114"/>
      <c r="T114"/>
      <c r="U114"/>
      <c r="V114"/>
      <c r="W114"/>
      <c r="X114"/>
      <c r="Y114"/>
    </row>
    <row r="115" ht="12" customHeight="1">
      <c r="M115" s="52"/>
    </row>
    <row r="116" spans="1:25" s="20" customFormat="1" ht="18" customHeight="1">
      <c r="A116" s="42" t="s">
        <v>23</v>
      </c>
      <c r="B116" s="154">
        <v>0</v>
      </c>
      <c r="C116" s="154">
        <v>0</v>
      </c>
      <c r="D116" s="48">
        <v>4</v>
      </c>
      <c r="E116" s="154">
        <v>0</v>
      </c>
      <c r="F116" s="154">
        <v>0</v>
      </c>
      <c r="G116" s="154">
        <v>0</v>
      </c>
      <c r="H116" s="154">
        <v>0</v>
      </c>
      <c r="I116" s="154">
        <v>0</v>
      </c>
      <c r="J116" s="154"/>
      <c r="K116" s="154">
        <v>0</v>
      </c>
      <c r="L116" s="127">
        <f>SUM(B116:K116)</f>
        <v>4</v>
      </c>
      <c r="M116" s="30">
        <f aca="true" t="shared" si="15" ref="M116:M125">(L116/L$127)</f>
        <v>0.004519774011299435</v>
      </c>
      <c r="P116"/>
      <c r="Q116"/>
      <c r="R116"/>
      <c r="S116"/>
      <c r="T116"/>
      <c r="U116"/>
      <c r="V116"/>
      <c r="W116"/>
      <c r="X116"/>
      <c r="Y116"/>
    </row>
    <row r="117" spans="1:25" s="20" customFormat="1" ht="18" customHeight="1">
      <c r="A117" s="38" t="s">
        <v>3</v>
      </c>
      <c r="B117" s="156">
        <v>0</v>
      </c>
      <c r="C117" s="156">
        <v>0</v>
      </c>
      <c r="D117" s="40">
        <v>116</v>
      </c>
      <c r="E117" s="156">
        <v>0</v>
      </c>
      <c r="F117" s="40">
        <v>0</v>
      </c>
      <c r="G117" s="156">
        <v>0</v>
      </c>
      <c r="H117" s="40">
        <v>0</v>
      </c>
      <c r="I117" s="156">
        <v>2</v>
      </c>
      <c r="J117" s="156"/>
      <c r="K117" s="40">
        <v>0</v>
      </c>
      <c r="L117" s="12">
        <f aca="true" t="shared" si="16" ref="L117:L125">SUM(B117:K117)</f>
        <v>118</v>
      </c>
      <c r="M117" s="24">
        <f t="shared" si="15"/>
        <v>0.13333333333333333</v>
      </c>
      <c r="P117"/>
      <c r="Q117"/>
      <c r="R117"/>
      <c r="S117"/>
      <c r="T117"/>
      <c r="U117"/>
      <c r="V117"/>
      <c r="W117"/>
      <c r="X117"/>
      <c r="Y117"/>
    </row>
    <row r="118" spans="1:25" s="20" customFormat="1" ht="18" customHeight="1">
      <c r="A118" s="42" t="s">
        <v>63</v>
      </c>
      <c r="B118" s="154">
        <v>0</v>
      </c>
      <c r="C118" s="154">
        <v>0</v>
      </c>
      <c r="D118" s="48">
        <v>1</v>
      </c>
      <c r="E118" s="154">
        <v>0</v>
      </c>
      <c r="F118" s="154">
        <v>0</v>
      </c>
      <c r="G118" s="154">
        <v>0</v>
      </c>
      <c r="H118" s="154">
        <v>0</v>
      </c>
      <c r="I118" s="154">
        <v>0</v>
      </c>
      <c r="J118" s="154"/>
      <c r="K118" s="154">
        <v>0</v>
      </c>
      <c r="L118" s="127">
        <f t="shared" si="16"/>
        <v>1</v>
      </c>
      <c r="M118" s="30">
        <f t="shared" si="15"/>
        <v>0.0011299435028248588</v>
      </c>
      <c r="P118"/>
      <c r="Q118"/>
      <c r="R118"/>
      <c r="S118"/>
      <c r="T118"/>
      <c r="U118"/>
      <c r="V118"/>
      <c r="W118"/>
      <c r="X118"/>
      <c r="Y118"/>
    </row>
    <row r="119" spans="1:25" s="20" customFormat="1" ht="18" customHeight="1">
      <c r="A119" s="38" t="s">
        <v>31</v>
      </c>
      <c r="B119" s="40">
        <v>0</v>
      </c>
      <c r="C119" s="40">
        <v>0</v>
      </c>
      <c r="D119" s="40">
        <v>3</v>
      </c>
      <c r="E119" s="40">
        <v>0</v>
      </c>
      <c r="F119" s="156">
        <v>0</v>
      </c>
      <c r="G119" s="40">
        <v>0</v>
      </c>
      <c r="H119" s="40">
        <v>0</v>
      </c>
      <c r="I119" s="156">
        <v>0</v>
      </c>
      <c r="J119" s="156"/>
      <c r="K119" s="40">
        <v>0</v>
      </c>
      <c r="L119" s="12">
        <f t="shared" si="16"/>
        <v>3</v>
      </c>
      <c r="M119" s="24">
        <f t="shared" si="15"/>
        <v>0.003389830508474576</v>
      </c>
      <c r="P119"/>
      <c r="Q119"/>
      <c r="R119"/>
      <c r="S119"/>
      <c r="T119"/>
      <c r="U119"/>
      <c r="V119"/>
      <c r="W119"/>
      <c r="X119"/>
      <c r="Y119"/>
    </row>
    <row r="120" spans="1:25" s="20" customFormat="1" ht="18" customHeight="1">
      <c r="A120" s="42" t="s">
        <v>6</v>
      </c>
      <c r="B120" s="154">
        <v>8</v>
      </c>
      <c r="C120" s="154">
        <v>14</v>
      </c>
      <c r="D120" s="48">
        <v>433</v>
      </c>
      <c r="E120" s="154">
        <v>3</v>
      </c>
      <c r="F120" s="154">
        <v>1</v>
      </c>
      <c r="G120" s="154">
        <v>2</v>
      </c>
      <c r="H120" s="48">
        <v>0</v>
      </c>
      <c r="I120" s="154">
        <v>14</v>
      </c>
      <c r="J120" s="154"/>
      <c r="K120" s="48">
        <v>18</v>
      </c>
      <c r="L120" s="127">
        <f t="shared" si="16"/>
        <v>493</v>
      </c>
      <c r="M120" s="30">
        <f t="shared" si="15"/>
        <v>0.5570621468926553</v>
      </c>
      <c r="P120"/>
      <c r="Q120"/>
      <c r="R120"/>
      <c r="S120"/>
      <c r="T120"/>
      <c r="U120"/>
      <c r="V120"/>
      <c r="W120"/>
      <c r="X120"/>
      <c r="Y120"/>
    </row>
    <row r="121" spans="1:25" s="20" customFormat="1" ht="18" customHeight="1">
      <c r="A121" s="38" t="s">
        <v>7</v>
      </c>
      <c r="B121" s="156">
        <v>0</v>
      </c>
      <c r="C121" s="156">
        <v>0</v>
      </c>
      <c r="D121" s="40">
        <v>105</v>
      </c>
      <c r="E121" s="156">
        <v>0</v>
      </c>
      <c r="F121" s="156">
        <v>2</v>
      </c>
      <c r="G121" s="156">
        <v>0</v>
      </c>
      <c r="H121" s="40">
        <v>0</v>
      </c>
      <c r="I121" s="156">
        <v>0</v>
      </c>
      <c r="J121" s="156"/>
      <c r="K121" s="40">
        <v>0</v>
      </c>
      <c r="L121" s="12">
        <f t="shared" si="16"/>
        <v>107</v>
      </c>
      <c r="M121" s="24">
        <f t="shared" si="15"/>
        <v>0.12090395480225989</v>
      </c>
      <c r="P121"/>
      <c r="Q121"/>
      <c r="R121"/>
      <c r="S121"/>
      <c r="T121"/>
      <c r="U121"/>
      <c r="V121"/>
      <c r="W121"/>
      <c r="X121"/>
      <c r="Y121"/>
    </row>
    <row r="122" spans="1:25" s="20" customFormat="1" ht="18" customHeight="1">
      <c r="A122" s="42" t="s">
        <v>8</v>
      </c>
      <c r="B122" s="154">
        <v>0</v>
      </c>
      <c r="C122" s="154">
        <v>0</v>
      </c>
      <c r="D122" s="48">
        <v>15</v>
      </c>
      <c r="E122" s="154">
        <v>0</v>
      </c>
      <c r="F122" s="48">
        <v>0</v>
      </c>
      <c r="G122" s="154">
        <v>1</v>
      </c>
      <c r="H122" s="154">
        <v>0</v>
      </c>
      <c r="I122" s="154">
        <v>1</v>
      </c>
      <c r="J122" s="154"/>
      <c r="K122" s="48">
        <v>0</v>
      </c>
      <c r="L122" s="127">
        <f t="shared" si="16"/>
        <v>17</v>
      </c>
      <c r="M122" s="30">
        <f t="shared" si="15"/>
        <v>0.0192090395480226</v>
      </c>
      <c r="P122"/>
      <c r="Q122"/>
      <c r="R122"/>
      <c r="S122"/>
      <c r="T122"/>
      <c r="U122"/>
      <c r="V122"/>
      <c r="W122"/>
      <c r="X122"/>
      <c r="Y122"/>
    </row>
    <row r="123" spans="1:25" s="20" customFormat="1" ht="18" customHeight="1">
      <c r="A123" s="38" t="s">
        <v>12</v>
      </c>
      <c r="B123" s="156">
        <v>0</v>
      </c>
      <c r="C123" s="40">
        <v>0</v>
      </c>
      <c r="D123" s="40">
        <v>13</v>
      </c>
      <c r="E123" s="40">
        <v>0</v>
      </c>
      <c r="F123" s="40">
        <v>0</v>
      </c>
      <c r="G123" s="40">
        <v>0</v>
      </c>
      <c r="H123" s="40">
        <v>0</v>
      </c>
      <c r="I123" s="156">
        <v>0</v>
      </c>
      <c r="J123" s="156"/>
      <c r="K123" s="40">
        <v>3</v>
      </c>
      <c r="L123" s="12">
        <f t="shared" si="16"/>
        <v>16</v>
      </c>
      <c r="M123" s="24">
        <f t="shared" si="15"/>
        <v>0.01807909604519774</v>
      </c>
      <c r="P123"/>
      <c r="Q123"/>
      <c r="R123"/>
      <c r="S123"/>
      <c r="T123"/>
      <c r="U123"/>
      <c r="V123"/>
      <c r="W123"/>
      <c r="X123"/>
      <c r="Y123"/>
    </row>
    <row r="124" spans="1:25" s="20" customFormat="1" ht="18" customHeight="1">
      <c r="A124" s="42" t="s">
        <v>13</v>
      </c>
      <c r="B124" s="154">
        <v>0</v>
      </c>
      <c r="C124" s="154">
        <v>18</v>
      </c>
      <c r="D124" s="48">
        <v>31</v>
      </c>
      <c r="E124" s="154">
        <v>4</v>
      </c>
      <c r="F124" s="154">
        <v>0</v>
      </c>
      <c r="G124" s="154">
        <v>2</v>
      </c>
      <c r="H124" s="154">
        <v>0</v>
      </c>
      <c r="I124" s="48">
        <v>0</v>
      </c>
      <c r="J124" s="48"/>
      <c r="K124" s="48">
        <v>40</v>
      </c>
      <c r="L124" s="127">
        <f t="shared" si="16"/>
        <v>95</v>
      </c>
      <c r="M124" s="30">
        <f t="shared" si="15"/>
        <v>0.10734463276836158</v>
      </c>
      <c r="P124"/>
      <c r="Q124"/>
      <c r="R124"/>
      <c r="S124"/>
      <c r="T124"/>
      <c r="U124"/>
      <c r="V124"/>
      <c r="W124"/>
      <c r="X124"/>
      <c r="Y124"/>
    </row>
    <row r="125" spans="1:13" ht="17.25" customHeight="1" thickBot="1">
      <c r="A125" s="145" t="s">
        <v>15</v>
      </c>
      <c r="B125" s="163">
        <v>0</v>
      </c>
      <c r="C125" s="164">
        <v>0</v>
      </c>
      <c r="D125" s="163">
        <v>25</v>
      </c>
      <c r="E125" s="163">
        <v>0</v>
      </c>
      <c r="F125" s="163">
        <v>0</v>
      </c>
      <c r="G125" s="163">
        <v>0</v>
      </c>
      <c r="H125" s="164">
        <v>4</v>
      </c>
      <c r="I125" s="164">
        <v>0</v>
      </c>
      <c r="J125" s="164"/>
      <c r="K125" s="146">
        <v>2</v>
      </c>
      <c r="L125" s="165">
        <f t="shared" si="16"/>
        <v>31</v>
      </c>
      <c r="M125" s="147">
        <f t="shared" si="15"/>
        <v>0.03502824858757062</v>
      </c>
    </row>
    <row r="126" spans="1:13" ht="11.25" customHeight="1">
      <c r="A126" s="114"/>
      <c r="B126" s="166"/>
      <c r="C126" s="115"/>
      <c r="D126" s="166"/>
      <c r="E126" s="166"/>
      <c r="F126" s="166"/>
      <c r="G126" s="166"/>
      <c r="H126" s="115"/>
      <c r="I126" s="115"/>
      <c r="J126" s="115"/>
      <c r="L126" s="12"/>
      <c r="M126" s="24"/>
    </row>
    <row r="127" spans="1:13" ht="17.25" customHeight="1" thickBot="1">
      <c r="A127" s="116" t="s">
        <v>0</v>
      </c>
      <c r="B127" s="167">
        <f aca="true" t="shared" si="17" ref="B127:K127">SUM(B116:B125)</f>
        <v>8</v>
      </c>
      <c r="C127" s="167">
        <f t="shared" si="17"/>
        <v>32</v>
      </c>
      <c r="D127" s="167">
        <f t="shared" si="17"/>
        <v>746</v>
      </c>
      <c r="E127" s="167">
        <f t="shared" si="17"/>
        <v>7</v>
      </c>
      <c r="F127" s="167">
        <f t="shared" si="17"/>
        <v>3</v>
      </c>
      <c r="G127" s="167">
        <f t="shared" si="17"/>
        <v>5</v>
      </c>
      <c r="H127" s="167">
        <f t="shared" si="17"/>
        <v>4</v>
      </c>
      <c r="I127" s="167">
        <f t="shared" si="17"/>
        <v>17</v>
      </c>
      <c r="J127" s="167"/>
      <c r="K127" s="167">
        <f t="shared" si="17"/>
        <v>63</v>
      </c>
      <c r="L127" s="168">
        <f>SUM(B127:K127)</f>
        <v>885</v>
      </c>
      <c r="M127" s="25">
        <f>(L127/L$127)</f>
        <v>1</v>
      </c>
    </row>
    <row r="128" spans="1:13" ht="14.25">
      <c r="A128" s="114"/>
      <c r="B128" s="159"/>
      <c r="C128" s="115"/>
      <c r="D128" s="159"/>
      <c r="E128" s="159"/>
      <c r="F128" s="159"/>
      <c r="G128" s="159"/>
      <c r="H128" s="115"/>
      <c r="I128" s="115"/>
      <c r="J128" s="115"/>
      <c r="L128" s="12"/>
      <c r="M128" s="24"/>
    </row>
    <row r="129" spans="1:13" ht="15" thickBot="1">
      <c r="A129" s="15" t="s">
        <v>46</v>
      </c>
      <c r="B129" s="25">
        <f aca="true" t="shared" si="18" ref="B129:L129">(B127/$L$127)</f>
        <v>0.00903954802259887</v>
      </c>
      <c r="C129" s="25">
        <f t="shared" si="18"/>
        <v>0.03615819209039548</v>
      </c>
      <c r="D129" s="25">
        <f t="shared" si="18"/>
        <v>0.8429378531073446</v>
      </c>
      <c r="E129" s="25">
        <f t="shared" si="18"/>
        <v>0.007909604519774011</v>
      </c>
      <c r="F129" s="25">
        <f t="shared" si="18"/>
        <v>0.003389830508474576</v>
      </c>
      <c r="G129" s="25">
        <f t="shared" si="18"/>
        <v>0.005649717514124294</v>
      </c>
      <c r="H129" s="25">
        <f t="shared" si="18"/>
        <v>0.004519774011299435</v>
      </c>
      <c r="I129" s="25">
        <f t="shared" si="18"/>
        <v>0.0192090395480226</v>
      </c>
      <c r="J129" s="25"/>
      <c r="K129" s="25">
        <f t="shared" si="18"/>
        <v>0.0711864406779661</v>
      </c>
      <c r="L129" s="25">
        <f t="shared" si="18"/>
        <v>1</v>
      </c>
      <c r="M129" s="52"/>
    </row>
    <row r="130" spans="1:13" ht="14.25">
      <c r="A130" s="28"/>
      <c r="B130" s="23"/>
      <c r="C130" s="23"/>
      <c r="D130" s="21"/>
      <c r="E130" s="21"/>
      <c r="F130" s="21"/>
      <c r="G130" s="21"/>
      <c r="H130" s="21"/>
      <c r="I130" s="21"/>
      <c r="J130" s="21"/>
      <c r="M130" s="24"/>
    </row>
    <row r="131" spans="1:13" ht="14.25">
      <c r="A131" s="28"/>
      <c r="B131" s="21"/>
      <c r="C131" s="21"/>
      <c r="D131" s="21"/>
      <c r="E131" s="21"/>
      <c r="F131" s="21"/>
      <c r="G131" s="21"/>
      <c r="H131" s="21"/>
      <c r="I131" s="21"/>
      <c r="J131" s="21"/>
      <c r="K131" s="24"/>
      <c r="L131" s="21"/>
      <c r="M131" s="94"/>
    </row>
    <row r="132" spans="1:13" ht="14.25">
      <c r="A132" s="28"/>
      <c r="B132" s="21"/>
      <c r="C132" s="21"/>
      <c r="D132" s="21"/>
      <c r="E132" s="21"/>
      <c r="F132" s="21"/>
      <c r="G132" s="21"/>
      <c r="H132" s="21"/>
      <c r="I132" s="21"/>
      <c r="J132" s="21"/>
      <c r="K132" s="24"/>
      <c r="L132" s="21"/>
      <c r="M132" s="94"/>
    </row>
    <row r="133" spans="1:13" ht="14.25">
      <c r="A133" s="28"/>
      <c r="B133" s="21"/>
      <c r="C133" s="21"/>
      <c r="D133" s="21"/>
      <c r="E133" s="21"/>
      <c r="F133" s="21"/>
      <c r="G133" s="21"/>
      <c r="H133" s="21"/>
      <c r="I133" s="21"/>
      <c r="J133" s="21"/>
      <c r="K133" s="24"/>
      <c r="L133" s="21"/>
      <c r="M133" s="94"/>
    </row>
    <row r="134" spans="1:13" ht="12.75">
      <c r="A134" s="26"/>
      <c r="B134" s="19"/>
      <c r="C134" s="19"/>
      <c r="D134" s="19"/>
      <c r="E134" s="19"/>
      <c r="F134" s="19"/>
      <c r="G134" s="19"/>
      <c r="H134" s="19"/>
      <c r="I134" s="19"/>
      <c r="J134" s="19"/>
      <c r="K134" s="18"/>
      <c r="L134" s="19"/>
      <c r="M134" s="94"/>
    </row>
    <row r="135" spans="1:13" ht="12.75">
      <c r="A135" s="26"/>
      <c r="B135" s="19"/>
      <c r="C135" s="19"/>
      <c r="D135" s="19"/>
      <c r="E135" s="19"/>
      <c r="F135" s="19"/>
      <c r="G135" s="19"/>
      <c r="H135" s="19"/>
      <c r="I135" s="19"/>
      <c r="J135" s="19"/>
      <c r="K135" s="18"/>
      <c r="L135" s="19"/>
      <c r="M135" s="94"/>
    </row>
    <row r="136" spans="1:13" ht="12.75">
      <c r="A136" s="26"/>
      <c r="B136" s="19"/>
      <c r="C136" s="19"/>
      <c r="D136" s="19"/>
      <c r="E136" s="19"/>
      <c r="F136" s="19"/>
      <c r="G136" s="19"/>
      <c r="H136" s="19"/>
      <c r="I136" s="19"/>
      <c r="J136" s="19"/>
      <c r="K136" s="18"/>
      <c r="L136" s="19"/>
      <c r="M136" s="94"/>
    </row>
  </sheetData>
  <sheetProtection/>
  <mergeCells count="4">
    <mergeCell ref="A1:M1"/>
    <mergeCell ref="A2:M2"/>
    <mergeCell ref="A3:M3"/>
    <mergeCell ref="A4:M4"/>
  </mergeCells>
  <printOptions horizontalCentered="1"/>
  <pageMargins left="0" right="0" top="0.5" bottom="0.65" header="0.3" footer="0.3"/>
  <pageSetup horizontalDpi="600" verticalDpi="600" orientation="landscape" scale="90" r:id="rId1"/>
  <headerFooter alignWithMargins="0">
    <oddFooter>&amp;L&amp;"Monotype Corsiva,Regular"Refugee Services Program
&amp;R&amp;"Monotype Corsiva,Regular"&amp;8&amp;F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Doak-John</dc:creator>
  <cp:keywords/>
  <dc:description/>
  <cp:lastModifiedBy>Doak, Robert</cp:lastModifiedBy>
  <cp:lastPrinted>2024-02-05T19:33:06Z</cp:lastPrinted>
  <dcterms:created xsi:type="dcterms:W3CDTF">2007-06-25T15:09:18Z</dcterms:created>
  <dcterms:modified xsi:type="dcterms:W3CDTF">2024-02-05T19:49:52Z</dcterms:modified>
  <cp:category/>
  <cp:version/>
  <cp:contentType/>
  <cp:contentStatus/>
</cp:coreProperties>
</file>