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RIVALS PLUS (POPULATION REPORTS)\FFY 2021\WEBPAGE\EXCEL\"/>
    </mc:Choice>
  </mc:AlternateContent>
  <xr:revisionPtr revIDLastSave="0" documentId="13_ncr:1_{405340F2-7676-4535-A38A-EF73541B66CD}" xr6:coauthVersionLast="47" xr6:coauthVersionMax="47" xr10:uidLastSave="{00000000-0000-0000-0000-000000000000}"/>
  <bookViews>
    <workbookView xWindow="20" yWindow="20" windowWidth="19120" windowHeight="10180" tabRatio="605" firstSheet="1" activeTab="1" xr2:uid="{00000000-000D-0000-FFFF-FFFF00000000}"/>
  </bookViews>
  <sheets>
    <sheet name="FFY 2020-21 Projections" sheetId="23" state="hidden" r:id="rId1"/>
    <sheet name="Top Origins by Region" sheetId="25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  <definedName name="_xlnm.Print_Titles" localSheetId="1">'Top Origins by Region'!$1:$4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6" i="25" l="1"/>
  <c r="H86" i="25"/>
  <c r="C86" i="25"/>
  <c r="B86" i="25"/>
  <c r="G86" i="25"/>
  <c r="F86" i="25"/>
  <c r="E86" i="25"/>
  <c r="D86" i="25"/>
  <c r="J51" i="25"/>
  <c r="J50" i="25"/>
  <c r="J49" i="25"/>
  <c r="J48" i="25"/>
  <c r="J47" i="25"/>
  <c r="J46" i="25"/>
  <c r="J45" i="25"/>
  <c r="J44" i="25"/>
  <c r="J43" i="25"/>
  <c r="I116" i="25"/>
  <c r="I115" i="25"/>
  <c r="H84" i="25"/>
  <c r="G84" i="25"/>
  <c r="F84" i="25"/>
  <c r="E84" i="25"/>
  <c r="D84" i="25"/>
  <c r="C84" i="25"/>
  <c r="B84" i="25"/>
  <c r="I82" i="25"/>
  <c r="I81" i="25"/>
  <c r="I80" i="25"/>
  <c r="I79" i="25"/>
  <c r="I78" i="25"/>
  <c r="I77" i="25"/>
  <c r="F68" i="25"/>
  <c r="E68" i="25"/>
  <c r="D68" i="25"/>
  <c r="C68" i="25"/>
  <c r="B68" i="25"/>
  <c r="G66" i="25"/>
  <c r="G65" i="25"/>
  <c r="G64" i="25"/>
  <c r="G63" i="25"/>
  <c r="G62" i="25"/>
  <c r="H54" i="25"/>
  <c r="G54" i="25"/>
  <c r="F54" i="25"/>
  <c r="E54" i="25"/>
  <c r="D54" i="25"/>
  <c r="C54" i="25"/>
  <c r="I51" i="25"/>
  <c r="I50" i="25"/>
  <c r="I49" i="25"/>
  <c r="I48" i="25"/>
  <c r="I47" i="25"/>
  <c r="I46" i="25"/>
  <c r="I45" i="25"/>
  <c r="I44" i="25"/>
  <c r="I43" i="25"/>
  <c r="G33" i="25"/>
  <c r="I84" i="25" l="1"/>
  <c r="J77" i="25" s="1"/>
  <c r="G68" i="25"/>
  <c r="C70" i="25" s="1"/>
  <c r="H96" i="25"/>
  <c r="G96" i="25"/>
  <c r="F96" i="25"/>
  <c r="E96" i="25"/>
  <c r="D96" i="25"/>
  <c r="C96" i="25"/>
  <c r="B96" i="25"/>
  <c r="G23" i="25"/>
  <c r="G24" i="25"/>
  <c r="G25" i="25"/>
  <c r="G26" i="25"/>
  <c r="G27" i="25"/>
  <c r="G28" i="25"/>
  <c r="G29" i="25"/>
  <c r="G30" i="25"/>
  <c r="G31" i="25"/>
  <c r="G32" i="25"/>
  <c r="J82" i="25" l="1"/>
  <c r="J78" i="25"/>
  <c r="J80" i="25"/>
  <c r="J79" i="25"/>
  <c r="J81" i="25"/>
  <c r="E70" i="25"/>
  <c r="F70" i="25"/>
  <c r="D70" i="25"/>
  <c r="B70" i="25"/>
  <c r="G70" i="25"/>
  <c r="H65" i="25"/>
  <c r="H66" i="25"/>
  <c r="H64" i="25"/>
  <c r="H62" i="25"/>
  <c r="H63" i="25"/>
  <c r="I119" i="25"/>
  <c r="I118" i="25"/>
  <c r="I117" i="25"/>
  <c r="I114" i="25"/>
  <c r="I113" i="25"/>
  <c r="I112" i="25"/>
  <c r="I111" i="25"/>
  <c r="I110" i="25"/>
  <c r="I109" i="25"/>
  <c r="H122" i="25"/>
  <c r="G122" i="25"/>
  <c r="F122" i="25"/>
  <c r="E122" i="25"/>
  <c r="D122" i="25"/>
  <c r="C122" i="25"/>
  <c r="B122" i="25"/>
  <c r="I94" i="25"/>
  <c r="I93" i="25"/>
  <c r="B54" i="25"/>
  <c r="I54" i="25" s="1"/>
  <c r="H56" i="25" s="1"/>
  <c r="F35" i="25"/>
  <c r="E35" i="25"/>
  <c r="D35" i="25"/>
  <c r="C35" i="25"/>
  <c r="B35" i="25"/>
  <c r="G35" i="25"/>
  <c r="H15" i="25"/>
  <c r="G15" i="25"/>
  <c r="F15" i="25"/>
  <c r="E15" i="25"/>
  <c r="D15" i="25"/>
  <c r="C15" i="25"/>
  <c r="B15" i="25"/>
  <c r="I13" i="25"/>
  <c r="I12" i="25"/>
  <c r="I11" i="25"/>
  <c r="I10" i="25"/>
  <c r="I9" i="25"/>
  <c r="I8" i="25"/>
  <c r="H28" i="25" l="1"/>
  <c r="H33" i="25"/>
  <c r="H68" i="25"/>
  <c r="I96" i="25"/>
  <c r="D37" i="25"/>
  <c r="C37" i="25"/>
  <c r="I122" i="25"/>
  <c r="J116" i="25" s="1"/>
  <c r="B37" i="25"/>
  <c r="H35" i="25"/>
  <c r="E37" i="25"/>
  <c r="H24" i="25"/>
  <c r="H32" i="25"/>
  <c r="F37" i="25"/>
  <c r="G37" i="25"/>
  <c r="H25" i="25"/>
  <c r="H29" i="25"/>
  <c r="H27" i="25"/>
  <c r="H31" i="25"/>
  <c r="H26" i="25"/>
  <c r="H30" i="25"/>
  <c r="H23" i="25"/>
  <c r="E56" i="25"/>
  <c r="I15" i="25"/>
  <c r="J9" i="25" s="1"/>
  <c r="J117" i="25" l="1"/>
  <c r="J115" i="25"/>
  <c r="F124" i="25"/>
  <c r="C124" i="25"/>
  <c r="D124" i="25"/>
  <c r="E124" i="25"/>
  <c r="J110" i="25"/>
  <c r="J111" i="25"/>
  <c r="J109" i="25"/>
  <c r="J122" i="25"/>
  <c r="I124" i="25"/>
  <c r="B124" i="25"/>
  <c r="J113" i="25"/>
  <c r="J119" i="25"/>
  <c r="J118" i="25"/>
  <c r="J114" i="25"/>
  <c r="I98" i="25"/>
  <c r="E98" i="25"/>
  <c r="B98" i="25"/>
  <c r="D98" i="25"/>
  <c r="H98" i="25"/>
  <c r="F98" i="25"/>
  <c r="G98" i="25"/>
  <c r="C98" i="25"/>
  <c r="G124" i="25"/>
  <c r="H124" i="25"/>
  <c r="J112" i="25"/>
  <c r="J84" i="25"/>
  <c r="J96" i="25"/>
  <c r="J94" i="25"/>
  <c r="J93" i="25"/>
  <c r="F56" i="25"/>
  <c r="J54" i="25"/>
  <c r="I56" i="25"/>
  <c r="B56" i="25"/>
  <c r="C56" i="25"/>
  <c r="J10" i="25"/>
  <c r="J11" i="25"/>
  <c r="F17" i="25"/>
  <c r="E17" i="25"/>
  <c r="G17" i="25"/>
  <c r="G56" i="25"/>
  <c r="I17" i="25"/>
  <c r="B17" i="25"/>
  <c r="J15" i="25"/>
  <c r="H17" i="25"/>
  <c r="C17" i="25"/>
  <c r="D17" i="25"/>
  <c r="J8" i="25"/>
  <c r="D56" i="25"/>
  <c r="J13" i="25"/>
  <c r="J12" i="25"/>
  <c r="J32" i="23" l="1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2" i="9"/>
  <c r="H7" i="9"/>
  <c r="H19" i="9"/>
  <c r="H9" i="9"/>
  <c r="H16" i="9"/>
  <c r="H23" i="9"/>
  <c r="H18" i="9"/>
  <c r="H17" i="9"/>
  <c r="H15" i="9"/>
  <c r="H14" i="9"/>
  <c r="H11" i="9"/>
  <c r="H8" i="9"/>
  <c r="H10" i="9"/>
  <c r="H20" i="9"/>
  <c r="G23" i="9"/>
  <c r="H13" i="9"/>
</calcChain>
</file>

<file path=xl/sharedStrings.xml><?xml version="1.0" encoding="utf-8"?>
<sst xmlns="http://schemas.openxmlformats.org/spreadsheetml/2006/main" count="313" uniqueCount="117">
  <si>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</si>
  <si>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</si>
  <si>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</si>
  <si>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</si>
  <si>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</si>
  <si>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</si>
  <si>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</si>
  <si>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</si>
  <si>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</si>
  <si>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</si>
  <si>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</si>
  <si>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</si>
  <si>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</si>
  <si>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</si>
  <si>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</si>
  <si>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</si>
  <si>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</si>
  <si>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</si>
  <si>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</si>
  <si>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</si>
  <si>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</si>
  <si>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</si>
  <si>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</si>
  <si>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</si>
  <si>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</si>
  <si>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</si>
  <si>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</si>
  <si>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</si>
  <si>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</si>
  <si>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</si>
  <si>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</si>
  <si>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</si>
  <si>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</si>
  <si>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</si>
  <si>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</si>
  <si>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</si>
  <si>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</si>
  <si>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</si>
  <si>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</si>
  <si>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</si>
  <si>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</si>
  <si>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</si>
  <si>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</si>
  <si>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</si>
  <si>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</si>
  <si>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</si>
  <si>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</si>
  <si>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</si>
  <si>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</si>
  <si>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</si>
  <si>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</si>
  <si>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</si>
  <si>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</si>
  <si>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</si>
  <si>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</si>
  <si>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</si>
  <si>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</si>
  <si>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</si>
  <si>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</si>
  <si>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</si>
  <si>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</si>
  <si>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</si>
  <si>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</si>
  <si>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</si>
  <si>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</si>
  <si>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</si>
  <si>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</si>
  <si>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</si>
  <si>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</si>
  <si>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</si>
  <si>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</si>
  <si>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</si>
  <si>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</si>
  <si>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EL SALVADOR</t>
  </si>
  <si>
    <t>ALACHUA</t>
  </si>
  <si>
    <t>BAY</t>
  </si>
  <si>
    <t>BREVARD</t>
  </si>
  <si>
    <t>CHARLOTTE</t>
  </si>
  <si>
    <t>CITRUS</t>
  </si>
  <si>
    <t>CLAY</t>
  </si>
  <si>
    <t>DESOTO</t>
  </si>
  <si>
    <t>ESCAMBIA</t>
  </si>
  <si>
    <t>FLAGLER</t>
  </si>
  <si>
    <t>HENDRY</t>
  </si>
  <si>
    <t>HERNANDO</t>
  </si>
  <si>
    <t>HIGHLANDS</t>
  </si>
  <si>
    <t>LAKE</t>
  </si>
  <si>
    <t>LEE</t>
  </si>
  <si>
    <t>MARION</t>
  </si>
  <si>
    <t>MONROE</t>
  </si>
  <si>
    <t>PASCO</t>
  </si>
  <si>
    <t>PINELLAS</t>
  </si>
  <si>
    <t>SARASOTA</t>
  </si>
  <si>
    <t>SUWANNEE</t>
  </si>
  <si>
    <t>VOLUSIA</t>
  </si>
  <si>
    <t>Top Countries of Origin by County and Region</t>
  </si>
  <si>
    <t>CENTRAL</t>
  </si>
  <si>
    <t>NORTHEAST</t>
  </si>
  <si>
    <t>NORTHWEST</t>
  </si>
  <si>
    <t>SOUTHEAST</t>
  </si>
  <si>
    <t>SOUTHERN</t>
  </si>
  <si>
    <t>SUNCOAST</t>
  </si>
  <si>
    <t>PERCENT</t>
  </si>
  <si>
    <t>REGION</t>
  </si>
  <si>
    <t>CHILE</t>
  </si>
  <si>
    <t>MEXICO</t>
  </si>
  <si>
    <t>October 1, 2020 - September 30, 2021</t>
  </si>
  <si>
    <t>Federal Fiscal Year 2021</t>
  </si>
  <si>
    <t>SUMTER</t>
  </si>
  <si>
    <t>MADISON</t>
  </si>
  <si>
    <t>NASSAU</t>
  </si>
  <si>
    <t>HOLMES</t>
  </si>
  <si>
    <t>OKALOOSA</t>
  </si>
  <si>
    <t>INDIAN RIVER</t>
  </si>
  <si>
    <t>MARTIN</t>
  </si>
  <si>
    <t>OKEECHOBEE</t>
  </si>
  <si>
    <t>GLADES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</si>
</sst>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17" fontId="14" fillId="0" borderId="5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5" xfId="4" applyFont="1" applyFill="1" applyBorder="1" applyAlignment="1">
      <alignment wrapText="1"/>
    </xf>
    <xf numFmtId="0" fontId="8" fillId="0" borderId="5" xfId="4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9" fontId="6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2" borderId="2" xfId="0" applyFont="1" applyFill="1" applyBorder="1" applyAlignment="1">
      <alignment horizontal="left"/>
    </xf>
    <xf numFmtId="164" fontId="18" fillId="2" borderId="2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0" xfId="6" applyFont="1" applyFill="1" applyAlignment="1">
      <alignment wrapText="1"/>
    </xf>
    <xf numFmtId="3" fontId="20" fillId="2" borderId="0" xfId="6" applyNumberFormat="1" applyFont="1" applyFill="1" applyAlignment="1">
      <alignment horizontal="center"/>
    </xf>
    <xf numFmtId="3" fontId="20" fillId="2" borderId="0" xfId="6" applyNumberFormat="1" applyFont="1" applyFill="1" applyAlignment="1">
      <alignment horizontal="center" wrapText="1"/>
    </xf>
    <xf numFmtId="3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9" fillId="0" borderId="0" xfId="6" applyFont="1" applyAlignment="1">
      <alignment wrapText="1"/>
    </xf>
    <xf numFmtId="3" fontId="20" fillId="0" borderId="0" xfId="6" applyNumberFormat="1" applyFont="1" applyAlignment="1">
      <alignment horizontal="center"/>
    </xf>
    <xf numFmtId="3" fontId="20" fillId="0" borderId="0" xfId="6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9" fillId="0" borderId="5" xfId="6" applyFont="1" applyBorder="1" applyAlignment="1">
      <alignment wrapText="1"/>
    </xf>
    <xf numFmtId="3" fontId="20" fillId="0" borderId="5" xfId="6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18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2" xfId="0" applyFont="1" applyBorder="1"/>
    <xf numFmtId="0" fontId="12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0" fillId="2" borderId="0" xfId="6" applyFont="1" applyFill="1" applyAlignment="1">
      <alignment wrapText="1"/>
    </xf>
    <xf numFmtId="0" fontId="20" fillId="2" borderId="0" xfId="6" applyFont="1" applyFill="1" applyAlignment="1">
      <alignment horizontal="center" wrapText="1"/>
    </xf>
    <xf numFmtId="0" fontId="20" fillId="2" borderId="0" xfId="6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 wrapText="1"/>
    </xf>
    <xf numFmtId="0" fontId="11" fillId="2" borderId="0" xfId="0" applyFont="1" applyFill="1" applyAlignment="1">
      <alignment horizontal="center"/>
    </xf>
    <xf numFmtId="0" fontId="20" fillId="0" borderId="5" xfId="6" applyFont="1" applyBorder="1" applyAlignment="1">
      <alignment horizontal="left" wrapText="1"/>
    </xf>
    <xf numFmtId="0" fontId="20" fillId="0" borderId="5" xfId="6" applyFont="1" applyBorder="1" applyAlignment="1">
      <alignment horizontal="center" wrapText="1"/>
    </xf>
    <xf numFmtId="3" fontId="20" fillId="0" borderId="5" xfId="6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6" applyFont="1" applyAlignment="1">
      <alignment horizontal="left" wrapText="1"/>
    </xf>
    <xf numFmtId="0" fontId="11" fillId="2" borderId="2" xfId="0" applyFont="1" applyFill="1" applyBorder="1" applyAlignment="1">
      <alignment horizontal="left"/>
    </xf>
    <xf numFmtId="3" fontId="13" fillId="2" borderId="2" xfId="7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3" fontId="13" fillId="0" borderId="0" xfId="7" applyNumberFormat="1" applyFont="1" applyAlignment="1">
      <alignment horizontal="center"/>
    </xf>
    <xf numFmtId="0" fontId="4" fillId="2" borderId="2" xfId="0" applyFont="1" applyFill="1" applyBorder="1" applyAlignment="1">
      <alignment horizontal="left"/>
    </xf>
    <xf numFmtId="10" fontId="4" fillId="2" borderId="2" xfId="0" applyNumberFormat="1" applyFont="1" applyFill="1" applyBorder="1" applyAlignment="1">
      <alignment horizontal="center"/>
    </xf>
    <xf numFmtId="0" fontId="9" fillId="0" borderId="0" xfId="7" applyFont="1" applyAlignment="1">
      <alignment horizontal="center" wrapText="1"/>
    </xf>
    <xf numFmtId="3" fontId="9" fillId="0" borderId="0" xfId="7" applyNumberFormat="1" applyFont="1" applyAlignment="1">
      <alignment horizontal="center"/>
    </xf>
    <xf numFmtId="3" fontId="9" fillId="0" borderId="0" xfId="7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20" fillId="2" borderId="0" xfId="8" applyFont="1" applyFill="1" applyAlignment="1">
      <alignment wrapText="1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wrapText="1"/>
    </xf>
    <xf numFmtId="0" fontId="13" fillId="0" borderId="0" xfId="8" applyFont="1" applyAlignment="1">
      <alignment horizontal="center"/>
    </xf>
    <xf numFmtId="0" fontId="20" fillId="0" borderId="0" xfId="8" applyFont="1" applyAlignment="1">
      <alignment horizontal="center" wrapText="1"/>
    </xf>
    <xf numFmtId="10" fontId="4" fillId="0" borderId="0" xfId="0" applyNumberFormat="1" applyFont="1" applyAlignment="1">
      <alignment horizontal="center"/>
    </xf>
    <xf numFmtId="0" fontId="20" fillId="2" borderId="0" xfId="8" applyFont="1" applyFill="1" applyAlignment="1">
      <alignment horizontal="center" wrapText="1"/>
    </xf>
    <xf numFmtId="0" fontId="20" fillId="0" borderId="5" xfId="6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0" fillId="2" borderId="2" xfId="9" applyFont="1" applyFill="1" applyBorder="1" applyAlignment="1">
      <alignment horizontal="left" wrapText="1"/>
    </xf>
    <xf numFmtId="0" fontId="20" fillId="2" borderId="2" xfId="9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0" fillId="0" borderId="0" xfId="9" applyFont="1" applyAlignment="1">
      <alignment horizontal="left" wrapText="1"/>
    </xf>
    <xf numFmtId="0" fontId="13" fillId="0" borderId="0" xfId="9" applyFont="1" applyAlignment="1">
      <alignment horizontal="center"/>
    </xf>
    <xf numFmtId="0" fontId="20" fillId="0" borderId="0" xfId="9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24" fillId="0" borderId="0" xfId="0" applyFont="1"/>
    <xf numFmtId="0" fontId="9" fillId="0" borderId="0" xfId="7" applyFont="1" applyAlignment="1">
      <alignment horizontal="left" wrapText="1"/>
    </xf>
    <xf numFmtId="0" fontId="9" fillId="0" borderId="2" xfId="6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3" fillId="2" borderId="0" xfId="6" applyFont="1" applyFill="1" applyAlignment="1">
      <alignment horizontal="center"/>
    </xf>
    <xf numFmtId="0" fontId="9" fillId="2" borderId="0" xfId="6" applyFont="1" applyFill="1" applyAlignment="1">
      <alignment horizontal="center" wrapText="1"/>
    </xf>
    <xf numFmtId="0" fontId="13" fillId="0" borderId="0" xfId="6" applyFont="1" applyAlignment="1">
      <alignment horizontal="center"/>
    </xf>
    <xf numFmtId="0" fontId="9" fillId="0" borderId="0" xfId="6" applyFont="1" applyAlignment="1">
      <alignment horizontal="center" wrapText="1"/>
    </xf>
    <xf numFmtId="0" fontId="9" fillId="2" borderId="5" xfId="6" applyFont="1" applyFill="1" applyBorder="1" applyAlignment="1">
      <alignment wrapText="1"/>
    </xf>
    <xf numFmtId="0" fontId="20" fillId="2" borderId="5" xfId="6" applyFont="1" applyFill="1" applyBorder="1" applyAlignment="1">
      <alignment horizontal="center" wrapText="1"/>
    </xf>
    <xf numFmtId="0" fontId="9" fillId="2" borderId="5" xfId="6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8" fillId="0" borderId="0" xfId="6" applyAlignment="1">
      <alignment horizontal="center"/>
    </xf>
    <xf numFmtId="0" fontId="9" fillId="2" borderId="2" xfId="3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center"/>
    </xf>
    <xf numFmtId="3" fontId="9" fillId="0" borderId="0" xfId="10" applyNumberFormat="1" applyFont="1" applyAlignment="1">
      <alignment horizontal="center"/>
    </xf>
    <xf numFmtId="0" fontId="9" fillId="0" borderId="0" xfId="7" applyFont="1" applyAlignment="1">
      <alignment wrapText="1"/>
    </xf>
    <xf numFmtId="3" fontId="9" fillId="0" borderId="0" xfId="10" applyNumberFormat="1" applyFont="1" applyAlignment="1">
      <alignment horizontal="center" wrapText="1"/>
    </xf>
    <xf numFmtId="0" fontId="4" fillId="0" borderId="0" xfId="0" applyFont="1"/>
    <xf numFmtId="0" fontId="20" fillId="2" borderId="2" xfId="6" applyFont="1" applyFill="1" applyBorder="1" applyAlignment="1">
      <alignment wrapText="1"/>
    </xf>
    <xf numFmtId="3" fontId="20" fillId="2" borderId="2" xfId="6" applyNumberFormat="1" applyFont="1" applyFill="1" applyBorder="1" applyAlignment="1">
      <alignment horizontal="center"/>
    </xf>
    <xf numFmtId="0" fontId="20" fillId="2" borderId="2" xfId="6" applyFont="1" applyFill="1" applyBorder="1" applyAlignment="1">
      <alignment horizontal="left" wrapText="1"/>
    </xf>
    <xf numFmtId="0" fontId="9" fillId="0" borderId="0" xfId="6" applyFont="1" applyAlignment="1">
      <alignment horizontal="left" wrapText="1"/>
    </xf>
    <xf numFmtId="10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 wrapText="1"/>
    </xf>
    <xf numFmtId="0" fontId="18" fillId="0" borderId="2" xfId="0" applyFont="1" applyBorder="1"/>
    <xf numFmtId="0" fontId="25" fillId="0" borderId="0" xfId="0" applyFont="1"/>
    <xf numFmtId="0" fontId="4" fillId="0" borderId="5" xfId="0" applyFont="1" applyBorder="1" applyAlignment="1">
      <alignment horizontal="center"/>
    </xf>
    <xf numFmtId="0" fontId="9" fillId="0" borderId="0" xfId="3" applyFont="1" applyAlignment="1">
      <alignment wrapText="1"/>
    </xf>
    <xf numFmtId="3" fontId="20" fillId="0" borderId="0" xfId="3" applyNumberFormat="1" applyFont="1" applyAlignment="1">
      <alignment horizontal="center"/>
    </xf>
    <xf numFmtId="3" fontId="20" fillId="0" borderId="0" xfId="3" applyNumberFormat="1" applyFont="1" applyAlignment="1">
      <alignment horizontal="center" wrapText="1"/>
    </xf>
    <xf numFmtId="3" fontId="20" fillId="2" borderId="2" xfId="3" applyNumberFormat="1" applyFont="1" applyFill="1" applyBorder="1" applyAlignment="1">
      <alignment horizontal="center"/>
    </xf>
    <xf numFmtId="3" fontId="20" fillId="0" borderId="0" xfId="7" applyNumberFormat="1" applyFont="1" applyAlignment="1">
      <alignment horizontal="center"/>
    </xf>
    <xf numFmtId="0" fontId="18" fillId="0" borderId="0" xfId="7" applyFont="1" applyAlignment="1">
      <alignment horizontal="left" wrapText="1"/>
    </xf>
    <xf numFmtId="10" fontId="9" fillId="0" borderId="0" xfId="7" applyNumberFormat="1" applyFont="1" applyAlignment="1">
      <alignment horizontal="center"/>
    </xf>
    <xf numFmtId="0" fontId="9" fillId="0" borderId="0" xfId="10" applyFont="1" applyAlignment="1">
      <alignment horizontal="center" wrapText="1"/>
    </xf>
    <xf numFmtId="0" fontId="9" fillId="0" borderId="0" xfId="10" applyFont="1" applyAlignment="1">
      <alignment horizontal="center"/>
    </xf>
    <xf numFmtId="0" fontId="24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0" xfId="9" applyFont="1" applyAlignment="1">
      <alignment wrapText="1"/>
    </xf>
    <xf numFmtId="0" fontId="9" fillId="2" borderId="2" xfId="9" applyFont="1" applyFill="1" applyBorder="1" applyAlignment="1">
      <alignment wrapText="1"/>
    </xf>
    <xf numFmtId="0" fontId="8" fillId="0" borderId="0" xfId="9" applyAlignment="1">
      <alignment horizontal="center"/>
    </xf>
    <xf numFmtId="0" fontId="9" fillId="0" borderId="0" xfId="9" applyFont="1" applyAlignment="1">
      <alignment horizontal="center" wrapText="1"/>
    </xf>
    <xf numFmtId="10" fontId="24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/>
    </xf>
    <xf numFmtId="164" fontId="20" fillId="0" borderId="2" xfId="7" applyNumberFormat="1" applyFont="1" applyBorder="1" applyAlignment="1">
      <alignment horizontal="center"/>
    </xf>
    <xf numFmtId="164" fontId="20" fillId="0" borderId="0" xfId="7" applyNumberFormat="1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9" fillId="2" borderId="2" xfId="6" applyNumberFormat="1" applyFont="1" applyFill="1" applyBorder="1" applyAlignment="1">
      <alignment horizontal="center"/>
    </xf>
    <xf numFmtId="164" fontId="20" fillId="2" borderId="2" xfId="6" applyNumberFormat="1" applyFont="1" applyFill="1" applyBorder="1" applyAlignment="1">
      <alignment horizontal="center"/>
    </xf>
    <xf numFmtId="164" fontId="20" fillId="2" borderId="2" xfId="7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/>
    </xf>
    <xf numFmtId="164" fontId="24" fillId="0" borderId="0" xfId="0" applyNumberFormat="1" applyFont="1"/>
    <xf numFmtId="164" fontId="0" fillId="0" borderId="2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horizontal="center" wrapText="1"/>
    </xf>
    <xf numFmtId="3" fontId="20" fillId="0" borderId="0" xfId="6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0" fillId="2" borderId="5" xfId="6" applyFont="1" applyFill="1" applyBorder="1" applyAlignment="1">
      <alignment horizontal="left" wrapText="1"/>
    </xf>
    <xf numFmtId="3" fontId="20" fillId="2" borderId="5" xfId="6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2" borderId="0" xfId="0" applyFill="1"/>
    <xf numFmtId="3" fontId="20" fillId="2" borderId="5" xfId="6" applyNumberFormat="1" applyFont="1" applyFill="1" applyBorder="1" applyAlignment="1">
      <alignment horizontal="center" wrapText="1"/>
    </xf>
    <xf numFmtId="3" fontId="18" fillId="2" borderId="0" xfId="0" applyNumberFormat="1" applyFont="1" applyFill="1" applyAlignment="1">
      <alignment horizontal="center"/>
    </xf>
    <xf numFmtId="10" fontId="18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0" fillId="0" borderId="0" xfId="6" applyFont="1" applyFill="1" applyAlignment="1">
      <alignment wrapText="1"/>
    </xf>
    <xf numFmtId="3" fontId="20" fillId="0" borderId="0" xfId="6" applyNumberFormat="1" applyFont="1" applyFill="1" applyAlignment="1">
      <alignment horizontal="center"/>
    </xf>
    <xf numFmtId="3" fontId="20" fillId="0" borderId="0" xfId="6" applyNumberFormat="1" applyFont="1" applyFill="1" applyAlignment="1">
      <alignment horizontal="center" wrapText="1"/>
    </xf>
    <xf numFmtId="164" fontId="4" fillId="0" borderId="0" xfId="0" applyNumberFormat="1" applyFont="1" applyFill="1" applyAlignment="1">
      <alignment horizontal="center"/>
    </xf>
    <xf numFmtId="0" fontId="20" fillId="0" borderId="5" xfId="6" applyFont="1" applyFill="1" applyBorder="1" applyAlignment="1">
      <alignment wrapText="1"/>
    </xf>
    <xf numFmtId="3" fontId="20" fillId="0" borderId="5" xfId="6" applyNumberFormat="1" applyFont="1" applyFill="1" applyBorder="1" applyAlignment="1">
      <alignment horizontal="center"/>
    </xf>
    <xf numFmtId="3" fontId="20" fillId="0" borderId="5" xfId="6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2" borderId="0" xfId="0" applyFont="1" applyFill="1"/>
    <xf numFmtId="3" fontId="0" fillId="2" borderId="0" xfId="0" applyNumberFormat="1" applyFill="1" applyAlignment="1">
      <alignment horizontal="center"/>
    </xf>
    <xf numFmtId="3" fontId="8" fillId="2" borderId="0" xfId="6" applyNumberFormat="1" applyFill="1" applyAlignment="1">
      <alignment horizontal="center"/>
    </xf>
    <xf numFmtId="3" fontId="9" fillId="2" borderId="0" xfId="6" applyNumberFormat="1" applyFont="1" applyFill="1" applyAlignment="1">
      <alignment horizontal="center" wrapText="1"/>
    </xf>
    <xf numFmtId="3" fontId="8" fillId="0" borderId="0" xfId="6" applyNumberFormat="1" applyAlignment="1">
      <alignment horizontal="center"/>
    </xf>
    <xf numFmtId="3" fontId="13" fillId="2" borderId="0" xfId="6" applyNumberFormat="1" applyFont="1" applyFill="1" applyAlignment="1">
      <alignment horizontal="center"/>
    </xf>
    <xf numFmtId="3" fontId="13" fillId="0" borderId="0" xfId="6" applyNumberFormat="1" applyFont="1" applyAlignment="1">
      <alignment horizontal="center"/>
    </xf>
    <xf numFmtId="3" fontId="8" fillId="0" borderId="5" xfId="6" applyNumberFormat="1" applyBorder="1" applyAlignment="1">
      <alignment horizontal="center"/>
    </xf>
    <xf numFmtId="3" fontId="9" fillId="0" borderId="5" xfId="6" applyNumberFormat="1" applyFont="1" applyBorder="1" applyAlignment="1">
      <alignment horizontal="center" wrapText="1"/>
    </xf>
    <xf numFmtId="3" fontId="13" fillId="0" borderId="5" xfId="6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20" fillId="0" borderId="0" xfId="9" applyNumberFormat="1" applyFont="1" applyAlignment="1">
      <alignment horizontal="center"/>
    </xf>
    <xf numFmtId="3" fontId="20" fillId="0" borderId="0" xfId="9" applyNumberFormat="1" applyFont="1" applyAlignment="1">
      <alignment horizontal="center" wrapText="1"/>
    </xf>
    <xf numFmtId="3" fontId="20" fillId="2" borderId="2" xfId="9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1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REGIONS - TOP ORIGINS BY CO" xfId="6" xr:uid="{5B3DE21B-C02B-49CA-8504-6E632E1F0394}"/>
    <cellStyle name="Normal_Sheet1" xfId="9" xr:uid="{C91D5D3C-0930-40A0-A68B-51B7DC76C4D7}"/>
    <cellStyle name="Normal_Sheet1_1" xfId="10" xr:uid="{58E76F0E-320D-4154-A558-C4C647C6C99E}"/>
    <cellStyle name="Normal_Sheet2" xfId="3" xr:uid="{00000000-0005-0000-0000-000008000000}"/>
    <cellStyle name="Normal_Sheet3" xfId="7" xr:uid="{35AF5B6E-70B2-40CA-B721-86AF7F0EC5C6}"/>
    <cellStyle name="Normal_TOP ORIGIN BY REGION" xfId="8" xr:uid="{284FBFB4-A415-4E42-BB23-CA14A1E96F70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11" customWidth="1"/>
    <col min="2" max="2" width="9.7265625" style="76" customWidth="1"/>
    <col min="3" max="4" width="9.7265625" style="75" customWidth="1"/>
    <col min="5" max="5" width="5.26953125" style="76" bestFit="1" customWidth="1"/>
    <col min="6" max="6" width="11.90625" style="77" customWidth="1"/>
    <col min="7" max="7" width="7.6328125" style="77" customWidth="1"/>
    <col min="8" max="8" width="7" style="11" customWidth="1"/>
    <col min="9" max="9" width="12.90625" style="11" customWidth="1"/>
    <col min="10" max="10" width="15.54296875" style="78" customWidth="1"/>
    <col min="11" max="11" width="11" style="79" bestFit="1" customWidth="1"/>
    <col min="12" max="12" width="6.26953125" style="77" customWidth="1"/>
    <col min="13" max="13" width="14.36328125" style="77" customWidth="1"/>
    <col min="14" max="14" width="13.08984375" style="78" customWidth="1"/>
    <col min="15" max="15" width="11.54296875" style="77" customWidth="1"/>
    <col min="16" max="16" width="10.81640625" style="77" customWidth="1"/>
    <col min="17" max="17" width="12.7265625" style="77" customWidth="1"/>
    <col min="18" max="18" width="9.453125" style="77" customWidth="1"/>
    <col min="19" max="19" width="14.1796875" style="77" customWidth="1"/>
    <col min="20" max="20" width="14.36328125" style="11" customWidth="1"/>
    <col min="21" max="16384" width="50.453125" style="11"/>
  </cols>
  <sheetData>
    <row r="1" spans="1:15" x14ac:dyDescent="0.35">
      <c r="B1" s="74" t="s">
        <v>64</v>
      </c>
      <c r="C1" s="11"/>
      <c r="D1" s="11"/>
    </row>
    <row r="2" spans="1:15" x14ac:dyDescent="0.35">
      <c r="B2" s="76" t="s">
        <v>61</v>
      </c>
      <c r="C2" s="77">
        <v>2019</v>
      </c>
      <c r="D2" s="3">
        <v>1660</v>
      </c>
    </row>
    <row r="3" spans="1:15" x14ac:dyDescent="0.35">
      <c r="B3" s="76" t="s">
        <v>62</v>
      </c>
      <c r="C3" s="77">
        <v>2019</v>
      </c>
      <c r="D3" s="3">
        <v>1172</v>
      </c>
      <c r="E3" s="3"/>
    </row>
    <row r="4" spans="1:15" ht="20.5" customHeight="1" thickBot="1" x14ac:dyDescent="0.5">
      <c r="A4" s="89"/>
      <c r="B4" s="89" t="s">
        <v>51</v>
      </c>
      <c r="C4" s="90">
        <v>2019</v>
      </c>
      <c r="D4" s="91">
        <v>752</v>
      </c>
      <c r="E4" s="3"/>
      <c r="H4" s="87" t="s">
        <v>65</v>
      </c>
      <c r="I4" s="87"/>
      <c r="J4" s="87"/>
      <c r="K4" s="77"/>
      <c r="L4" s="277" t="s">
        <v>65</v>
      </c>
      <c r="M4" s="277"/>
      <c r="N4" s="277"/>
      <c r="O4" s="11"/>
    </row>
    <row r="5" spans="1:15" ht="22.5" customHeight="1" x14ac:dyDescent="0.35">
      <c r="B5" s="76" t="s">
        <v>52</v>
      </c>
      <c r="C5" s="77">
        <v>2019</v>
      </c>
      <c r="D5" s="3">
        <v>729</v>
      </c>
      <c r="E5" s="80">
        <f>-(D4-D5)/D4</f>
        <v>-3.0585106382978722E-2</v>
      </c>
      <c r="H5" s="75" t="s">
        <v>52</v>
      </c>
      <c r="I5" s="77">
        <v>2019</v>
      </c>
      <c r="J5" s="3">
        <v>729</v>
      </c>
      <c r="K5" s="77"/>
      <c r="L5" s="75" t="s">
        <v>52</v>
      </c>
      <c r="M5" s="77">
        <v>2019</v>
      </c>
      <c r="N5" s="3">
        <v>729</v>
      </c>
      <c r="O5" s="11"/>
    </row>
    <row r="6" spans="1:15" ht="22.5" customHeight="1" x14ac:dyDescent="0.35">
      <c r="B6" s="11" t="s">
        <v>53</v>
      </c>
      <c r="C6" s="77">
        <v>2019</v>
      </c>
      <c r="D6" s="7">
        <v>630</v>
      </c>
      <c r="E6" s="80">
        <f t="shared" ref="E6:E9" si="0">-(D5-D6)/D5</f>
        <v>-0.13580246913580246</v>
      </c>
      <c r="H6" s="77" t="s">
        <v>53</v>
      </c>
      <c r="I6" s="77">
        <v>2019</v>
      </c>
      <c r="J6" s="7">
        <v>630</v>
      </c>
      <c r="K6" s="77"/>
      <c r="L6" s="77" t="s">
        <v>53</v>
      </c>
      <c r="M6" s="77">
        <v>2019</v>
      </c>
      <c r="N6" s="7">
        <v>630</v>
      </c>
      <c r="O6" s="11"/>
    </row>
    <row r="7" spans="1:15" ht="22.5" customHeight="1" x14ac:dyDescent="0.35">
      <c r="B7" s="11" t="s">
        <v>54</v>
      </c>
      <c r="C7" s="77">
        <v>2019</v>
      </c>
      <c r="D7" s="81">
        <v>603</v>
      </c>
      <c r="E7" s="80">
        <f t="shared" si="0"/>
        <v>-4.2857142857142858E-2</v>
      </c>
      <c r="H7" s="77" t="s">
        <v>54</v>
      </c>
      <c r="I7" s="77">
        <v>2019</v>
      </c>
      <c r="J7" s="7">
        <v>602</v>
      </c>
      <c r="K7" s="77"/>
      <c r="L7" s="77" t="s">
        <v>54</v>
      </c>
      <c r="M7" s="77">
        <v>2019</v>
      </c>
      <c r="N7" s="7">
        <v>602</v>
      </c>
      <c r="O7" s="11"/>
    </row>
    <row r="8" spans="1:15" ht="22.5" customHeight="1" x14ac:dyDescent="0.35">
      <c r="B8" s="76" t="s">
        <v>55</v>
      </c>
      <c r="C8" s="77">
        <v>2019</v>
      </c>
      <c r="D8" s="81">
        <v>458</v>
      </c>
      <c r="E8" s="80">
        <f t="shared" si="0"/>
        <v>-0.24046434494195687</v>
      </c>
      <c r="H8" s="75" t="s">
        <v>55</v>
      </c>
      <c r="I8" s="77">
        <v>2019</v>
      </c>
      <c r="J8" s="7">
        <v>457</v>
      </c>
      <c r="K8" s="77"/>
      <c r="L8" s="75" t="s">
        <v>55</v>
      </c>
      <c r="M8" s="77">
        <v>2019</v>
      </c>
      <c r="N8" s="7">
        <v>457</v>
      </c>
      <c r="O8" s="11"/>
    </row>
    <row r="9" spans="1:15" ht="22.5" customHeight="1" x14ac:dyDescent="0.35">
      <c r="B9" s="76" t="s">
        <v>56</v>
      </c>
      <c r="C9" s="75">
        <v>2020</v>
      </c>
      <c r="D9" s="81">
        <v>511</v>
      </c>
      <c r="E9" s="82">
        <f t="shared" si="0"/>
        <v>0.11572052401746726</v>
      </c>
      <c r="F9" s="6">
        <f>AVERAGE(D7:D9)</f>
        <v>524</v>
      </c>
      <c r="G9" s="79">
        <f>AVERAGE(E5:E9)</f>
        <v>-6.6797707860082739E-2</v>
      </c>
      <c r="H9" s="75" t="s">
        <v>56</v>
      </c>
      <c r="I9" s="75">
        <v>2020</v>
      </c>
      <c r="J9" s="7">
        <v>510</v>
      </c>
      <c r="K9" s="77"/>
      <c r="L9" s="75" t="s">
        <v>56</v>
      </c>
      <c r="M9" s="75">
        <v>2020</v>
      </c>
      <c r="N9" s="7">
        <v>510</v>
      </c>
      <c r="O9" s="11"/>
    </row>
    <row r="10" spans="1:15" ht="22.5" customHeight="1" x14ac:dyDescent="0.35">
      <c r="B10" s="76" t="s">
        <v>57</v>
      </c>
      <c r="C10" s="75">
        <v>2020</v>
      </c>
      <c r="D10" s="49">
        <v>261</v>
      </c>
      <c r="E10" s="100"/>
      <c r="F10" s="5" t="s">
        <v>69</v>
      </c>
      <c r="G10" s="83" t="s">
        <v>63</v>
      </c>
      <c r="H10" s="75" t="s">
        <v>57</v>
      </c>
      <c r="I10" s="75">
        <v>2020</v>
      </c>
      <c r="J10" s="78">
        <v>261</v>
      </c>
      <c r="K10" s="77"/>
      <c r="L10" s="75" t="s">
        <v>57</v>
      </c>
      <c r="M10" s="75">
        <v>2020</v>
      </c>
      <c r="N10" s="78">
        <v>261</v>
      </c>
      <c r="O10" s="11"/>
    </row>
    <row r="11" spans="1:15" ht="22.5" customHeight="1" x14ac:dyDescent="0.35">
      <c r="B11" s="76" t="s">
        <v>58</v>
      </c>
      <c r="C11" s="75">
        <v>2020</v>
      </c>
      <c r="D11" s="84">
        <f>(D10*0.93)</f>
        <v>242.73000000000002</v>
      </c>
      <c r="E11" s="92"/>
      <c r="G11" s="79">
        <v>-6.7054899400296408E-2</v>
      </c>
      <c r="H11" s="75" t="s">
        <v>58</v>
      </c>
      <c r="I11" s="75">
        <v>2020</v>
      </c>
      <c r="J11" s="84">
        <f>(J10*0.93)</f>
        <v>242.73000000000002</v>
      </c>
      <c r="K11" s="77"/>
      <c r="L11" s="75" t="s">
        <v>58</v>
      </c>
      <c r="M11" s="75">
        <v>2020</v>
      </c>
      <c r="N11" s="84">
        <v>200</v>
      </c>
      <c r="O11" s="11"/>
    </row>
    <row r="12" spans="1:15" ht="22.5" customHeight="1" x14ac:dyDescent="0.45">
      <c r="B12" s="76" t="s">
        <v>59</v>
      </c>
      <c r="C12" s="75">
        <v>2020</v>
      </c>
      <c r="D12" s="84">
        <f t="shared" ref="D12:D16" si="1">(D11*0.93)</f>
        <v>225.73890000000003</v>
      </c>
      <c r="E12" s="99" t="s">
        <v>67</v>
      </c>
      <c r="F12" s="94"/>
      <c r="G12" s="79">
        <v>-6.7054899400296408E-2</v>
      </c>
      <c r="H12" s="75" t="s">
        <v>59</v>
      </c>
      <c r="I12" s="75">
        <v>2020</v>
      </c>
      <c r="J12" s="84">
        <v>100</v>
      </c>
      <c r="K12" s="77"/>
      <c r="L12" s="75" t="s">
        <v>59</v>
      </c>
      <c r="M12" s="75">
        <v>2020</v>
      </c>
      <c r="N12" s="84">
        <v>100</v>
      </c>
      <c r="O12" s="11"/>
    </row>
    <row r="13" spans="1:15" ht="22.5" customHeight="1" x14ac:dyDescent="0.45">
      <c r="B13" s="76" t="s">
        <v>60</v>
      </c>
      <c r="C13" s="75">
        <v>2020</v>
      </c>
      <c r="D13" s="84">
        <f t="shared" si="1"/>
        <v>209.93717700000005</v>
      </c>
      <c r="E13" s="92"/>
      <c r="F13" s="87" t="s">
        <v>68</v>
      </c>
      <c r="G13" s="79">
        <v>-6.7054899400296408E-2</v>
      </c>
      <c r="H13" s="75" t="s">
        <v>60</v>
      </c>
      <c r="I13" s="75">
        <v>2020</v>
      </c>
      <c r="J13" s="84">
        <v>100</v>
      </c>
      <c r="K13" s="87" t="s">
        <v>68</v>
      </c>
      <c r="L13" s="75" t="s">
        <v>60</v>
      </c>
      <c r="M13" s="75">
        <v>2020</v>
      </c>
      <c r="N13" s="84">
        <v>50</v>
      </c>
      <c r="O13" s="87" t="s">
        <v>68</v>
      </c>
    </row>
    <row r="14" spans="1:15" ht="22.5" customHeight="1" x14ac:dyDescent="0.45">
      <c r="B14" s="76" t="s">
        <v>61</v>
      </c>
      <c r="C14" s="75">
        <v>2020</v>
      </c>
      <c r="D14" s="84">
        <f t="shared" si="1"/>
        <v>195.24157461000004</v>
      </c>
      <c r="E14" s="92"/>
      <c r="F14" s="87" t="s">
        <v>68</v>
      </c>
      <c r="G14" s="79">
        <v>-6.7054899400296408E-2</v>
      </c>
      <c r="H14" s="75" t="s">
        <v>61</v>
      </c>
      <c r="I14" s="75">
        <v>2020</v>
      </c>
      <c r="J14" s="84">
        <v>100</v>
      </c>
      <c r="K14" s="87" t="s">
        <v>68</v>
      </c>
      <c r="L14" s="75" t="s">
        <v>61</v>
      </c>
      <c r="M14" s="75">
        <v>2020</v>
      </c>
      <c r="N14" s="84">
        <v>50</v>
      </c>
      <c r="O14" s="87" t="s">
        <v>68</v>
      </c>
    </row>
    <row r="15" spans="1:15" ht="22.5" customHeight="1" x14ac:dyDescent="0.45">
      <c r="B15" s="76" t="s">
        <v>62</v>
      </c>
      <c r="C15" s="75">
        <v>2020</v>
      </c>
      <c r="D15" s="84">
        <f t="shared" si="1"/>
        <v>181.57466438730006</v>
      </c>
      <c r="E15" s="92"/>
      <c r="F15" s="87" t="s">
        <v>68</v>
      </c>
      <c r="G15" s="79">
        <v>-6.7054899400296408E-2</v>
      </c>
      <c r="H15" s="75" t="s">
        <v>62</v>
      </c>
      <c r="I15" s="75">
        <v>2020</v>
      </c>
      <c r="J15" s="84">
        <v>100</v>
      </c>
      <c r="K15" s="87" t="s">
        <v>68</v>
      </c>
      <c r="L15" s="75" t="s">
        <v>62</v>
      </c>
      <c r="M15" s="75">
        <v>2020</v>
      </c>
      <c r="N15" s="84">
        <v>50</v>
      </c>
      <c r="O15" s="87" t="s">
        <v>68</v>
      </c>
    </row>
    <row r="16" spans="1:15" ht="22.5" customHeight="1" x14ac:dyDescent="0.45">
      <c r="B16" s="76" t="s">
        <v>51</v>
      </c>
      <c r="C16" s="75">
        <v>2020</v>
      </c>
      <c r="D16" s="84">
        <f t="shared" si="1"/>
        <v>168.86443788018906</v>
      </c>
      <c r="E16" s="93"/>
      <c r="F16" s="87" t="s">
        <v>68</v>
      </c>
      <c r="G16" s="79">
        <v>-6.7054899400296408E-2</v>
      </c>
      <c r="H16" s="75" t="s">
        <v>51</v>
      </c>
      <c r="I16" s="75">
        <v>2020</v>
      </c>
      <c r="J16" s="84">
        <v>100</v>
      </c>
      <c r="K16" s="87" t="s">
        <v>68</v>
      </c>
      <c r="L16" s="75" t="s">
        <v>51</v>
      </c>
      <c r="M16" s="75">
        <v>2020</v>
      </c>
      <c r="N16" s="84">
        <v>50</v>
      </c>
      <c r="O16" s="87" t="s">
        <v>68</v>
      </c>
    </row>
    <row r="17" spans="2:20" ht="22.5" customHeight="1" x14ac:dyDescent="0.45">
      <c r="D17" s="96">
        <f>SUM(D5:D16)</f>
        <v>4416.0867538774892</v>
      </c>
      <c r="E17" s="97"/>
      <c r="F17" s="87"/>
      <c r="G17" s="87"/>
      <c r="H17" s="87"/>
      <c r="I17" s="98"/>
      <c r="J17" s="98">
        <f>SUM(J5:J16)</f>
        <v>3931.73</v>
      </c>
      <c r="K17" s="87"/>
      <c r="L17" s="87"/>
      <c r="M17" s="98"/>
      <c r="N17" s="98">
        <f>SUM(N5:N16)</f>
        <v>3689</v>
      </c>
      <c r="O17" s="11"/>
    </row>
    <row r="18" spans="2:20" ht="10" customHeight="1" x14ac:dyDescent="0.35">
      <c r="D18" s="73"/>
    </row>
    <row r="19" spans="2:20" ht="22.5" customHeight="1" x14ac:dyDescent="0.45">
      <c r="D19" s="73"/>
      <c r="H19" s="277" t="s">
        <v>66</v>
      </c>
      <c r="I19" s="277"/>
      <c r="J19" s="277"/>
      <c r="K19" s="88" t="s">
        <v>70</v>
      </c>
      <c r="M19" s="277" t="s">
        <v>66</v>
      </c>
      <c r="N19" s="277"/>
      <c r="O19" s="277"/>
      <c r="P19" s="88" t="s">
        <v>70</v>
      </c>
      <c r="Q19" s="277" t="s">
        <v>66</v>
      </c>
      <c r="R19" s="277"/>
      <c r="S19" s="277"/>
      <c r="T19" s="88" t="s">
        <v>70</v>
      </c>
    </row>
    <row r="20" spans="2:20" ht="19.5" customHeight="1" x14ac:dyDescent="0.45">
      <c r="B20"/>
      <c r="H20" s="75" t="s">
        <v>52</v>
      </c>
      <c r="I20" s="77">
        <v>2020</v>
      </c>
      <c r="J20" s="78">
        <v>100</v>
      </c>
      <c r="K20" s="87" t="s">
        <v>68</v>
      </c>
      <c r="M20" s="75" t="s">
        <v>52</v>
      </c>
      <c r="N20" s="77">
        <v>2020</v>
      </c>
      <c r="O20" s="78">
        <v>100</v>
      </c>
      <c r="P20" s="87" t="s">
        <v>68</v>
      </c>
      <c r="Q20" s="75" t="s">
        <v>52</v>
      </c>
      <c r="R20" s="77">
        <v>2020</v>
      </c>
      <c r="S20" s="78">
        <v>50</v>
      </c>
      <c r="T20" s="87" t="s">
        <v>68</v>
      </c>
    </row>
    <row r="21" spans="2:20" ht="19.5" customHeight="1" x14ac:dyDescent="0.45">
      <c r="B21"/>
      <c r="H21" s="77" t="s">
        <v>53</v>
      </c>
      <c r="I21" s="77">
        <v>2020</v>
      </c>
      <c r="J21" s="78">
        <v>100</v>
      </c>
      <c r="K21" s="87" t="s">
        <v>68</v>
      </c>
      <c r="M21" s="77" t="s">
        <v>53</v>
      </c>
      <c r="N21" s="77">
        <v>2020</v>
      </c>
      <c r="O21" s="78">
        <v>100</v>
      </c>
      <c r="P21" s="87" t="s">
        <v>68</v>
      </c>
      <c r="Q21" s="77" t="s">
        <v>53</v>
      </c>
      <c r="R21" s="77">
        <v>2020</v>
      </c>
      <c r="S21" s="78">
        <v>50</v>
      </c>
      <c r="T21" s="87" t="s">
        <v>68</v>
      </c>
    </row>
    <row r="22" spans="2:20" ht="19.5" customHeight="1" x14ac:dyDescent="0.45">
      <c r="B22"/>
      <c r="H22" s="77" t="s">
        <v>54</v>
      </c>
      <c r="I22" s="77">
        <v>2020</v>
      </c>
      <c r="J22" s="78">
        <v>100</v>
      </c>
      <c r="K22" s="87" t="s">
        <v>68</v>
      </c>
      <c r="M22" s="77" t="s">
        <v>54</v>
      </c>
      <c r="N22" s="77">
        <v>2020</v>
      </c>
      <c r="O22" s="78">
        <v>100</v>
      </c>
      <c r="P22" s="87" t="s">
        <v>68</v>
      </c>
      <c r="Q22" s="77" t="s">
        <v>54</v>
      </c>
      <c r="R22" s="77">
        <v>2020</v>
      </c>
      <c r="S22" s="78">
        <v>50</v>
      </c>
      <c r="T22" s="87" t="s">
        <v>68</v>
      </c>
    </row>
    <row r="23" spans="2:20" ht="19.5" customHeight="1" x14ac:dyDescent="0.35">
      <c r="B23"/>
      <c r="H23" s="75" t="s">
        <v>55</v>
      </c>
      <c r="I23" s="77">
        <v>2021</v>
      </c>
      <c r="J23" s="78">
        <v>400</v>
      </c>
      <c r="K23" s="77"/>
      <c r="M23" s="75" t="s">
        <v>55</v>
      </c>
      <c r="N23" s="77">
        <v>2021</v>
      </c>
      <c r="O23" s="78">
        <v>300</v>
      </c>
      <c r="Q23" s="75" t="s">
        <v>55</v>
      </c>
      <c r="R23" s="77">
        <v>2021</v>
      </c>
      <c r="S23" s="78">
        <v>200</v>
      </c>
    </row>
    <row r="24" spans="2:20" s="85" customFormat="1" ht="19.5" customHeight="1" x14ac:dyDescent="0.35">
      <c r="B24"/>
      <c r="C24" s="75"/>
      <c r="D24" s="75"/>
      <c r="E24" s="76"/>
      <c r="F24" s="77"/>
      <c r="G24" s="77"/>
      <c r="H24" s="75" t="s">
        <v>56</v>
      </c>
      <c r="I24" s="77">
        <v>2021</v>
      </c>
      <c r="J24" s="78">
        <v>400</v>
      </c>
      <c r="K24" s="77"/>
      <c r="L24" s="95"/>
      <c r="M24" s="75" t="s">
        <v>56</v>
      </c>
      <c r="N24" s="77">
        <v>2021</v>
      </c>
      <c r="O24" s="78">
        <v>300</v>
      </c>
      <c r="P24" s="77"/>
      <c r="Q24" s="75" t="s">
        <v>56</v>
      </c>
      <c r="R24" s="77">
        <v>2021</v>
      </c>
      <c r="S24" s="78">
        <v>200</v>
      </c>
    </row>
    <row r="25" spans="2:20" ht="19.5" customHeight="1" x14ac:dyDescent="0.35">
      <c r="B25"/>
      <c r="H25" s="75" t="s">
        <v>57</v>
      </c>
      <c r="I25" s="77">
        <v>2021</v>
      </c>
      <c r="J25" s="78">
        <v>400</v>
      </c>
      <c r="K25" s="77"/>
      <c r="M25" s="75" t="s">
        <v>57</v>
      </c>
      <c r="N25" s="77">
        <v>2021</v>
      </c>
      <c r="O25" s="78">
        <v>300</v>
      </c>
      <c r="Q25" s="75" t="s">
        <v>57</v>
      </c>
      <c r="R25" s="77">
        <v>2021</v>
      </c>
      <c r="S25" s="78">
        <v>200</v>
      </c>
    </row>
    <row r="26" spans="2:20" ht="19.5" customHeight="1" x14ac:dyDescent="0.35">
      <c r="B26"/>
      <c r="H26" s="75" t="s">
        <v>58</v>
      </c>
      <c r="I26" s="77">
        <v>2021</v>
      </c>
      <c r="J26" s="78">
        <v>400</v>
      </c>
      <c r="K26" s="77"/>
      <c r="M26" s="75" t="s">
        <v>58</v>
      </c>
      <c r="N26" s="77">
        <v>2021</v>
      </c>
      <c r="O26" s="78">
        <v>300</v>
      </c>
      <c r="Q26" s="75" t="s">
        <v>58</v>
      </c>
      <c r="R26" s="77">
        <v>2021</v>
      </c>
      <c r="S26" s="78">
        <v>200</v>
      </c>
    </row>
    <row r="27" spans="2:20" s="10" customFormat="1" ht="19.5" customHeight="1" x14ac:dyDescent="0.35">
      <c r="B27"/>
      <c r="C27" s="75"/>
      <c r="D27" s="75"/>
      <c r="E27" s="76"/>
      <c r="F27" s="77"/>
      <c r="G27" s="77"/>
      <c r="H27" s="75" t="s">
        <v>59</v>
      </c>
      <c r="I27" s="77">
        <v>2021</v>
      </c>
      <c r="J27" s="78">
        <v>400</v>
      </c>
      <c r="K27" s="77"/>
      <c r="L27" s="5"/>
      <c r="M27" s="75" t="s">
        <v>59</v>
      </c>
      <c r="N27" s="77">
        <v>2021</v>
      </c>
      <c r="O27" s="78">
        <v>300</v>
      </c>
      <c r="P27" s="77"/>
      <c r="Q27" s="75" t="s">
        <v>59</v>
      </c>
      <c r="R27" s="77">
        <v>2021</v>
      </c>
      <c r="S27" s="78">
        <v>200</v>
      </c>
    </row>
    <row r="28" spans="2:20" ht="19.5" customHeight="1" x14ac:dyDescent="0.35">
      <c r="H28" s="75" t="s">
        <v>60</v>
      </c>
      <c r="I28" s="77">
        <v>2021</v>
      </c>
      <c r="J28" s="78">
        <v>400</v>
      </c>
      <c r="K28" s="77"/>
      <c r="M28" s="75" t="s">
        <v>60</v>
      </c>
      <c r="N28" s="77">
        <v>2021</v>
      </c>
      <c r="O28" s="78">
        <v>300</v>
      </c>
      <c r="Q28" s="75" t="s">
        <v>60</v>
      </c>
      <c r="R28" s="77">
        <v>2021</v>
      </c>
      <c r="S28" s="78">
        <v>200</v>
      </c>
    </row>
    <row r="29" spans="2:20" ht="19.5" customHeight="1" x14ac:dyDescent="0.35">
      <c r="H29" s="75" t="s">
        <v>61</v>
      </c>
      <c r="I29" s="77">
        <v>2021</v>
      </c>
      <c r="J29" s="78">
        <v>400</v>
      </c>
      <c r="K29" s="77"/>
      <c r="M29" s="75" t="s">
        <v>61</v>
      </c>
      <c r="N29" s="77">
        <v>2021</v>
      </c>
      <c r="O29" s="78">
        <v>300</v>
      </c>
      <c r="Q29" s="75" t="s">
        <v>61</v>
      </c>
      <c r="R29" s="77">
        <v>2021</v>
      </c>
      <c r="S29" s="78">
        <v>200</v>
      </c>
    </row>
    <row r="30" spans="2:20" ht="19.5" customHeight="1" x14ac:dyDescent="0.35">
      <c r="H30" s="75" t="s">
        <v>62</v>
      </c>
      <c r="I30" s="77">
        <v>2021</v>
      </c>
      <c r="J30" s="78">
        <v>400</v>
      </c>
      <c r="K30" s="77"/>
      <c r="M30" s="75" t="s">
        <v>62</v>
      </c>
      <c r="N30" s="77">
        <v>2021</v>
      </c>
      <c r="O30" s="78">
        <v>300</v>
      </c>
      <c r="Q30" s="75" t="s">
        <v>62</v>
      </c>
      <c r="R30" s="77">
        <v>2021</v>
      </c>
      <c r="S30" s="78">
        <v>200</v>
      </c>
    </row>
    <row r="31" spans="2:20" ht="19.5" customHeight="1" x14ac:dyDescent="0.35">
      <c r="H31" s="75" t="s">
        <v>51</v>
      </c>
      <c r="I31" s="77">
        <v>2021</v>
      </c>
      <c r="J31" s="78">
        <v>400</v>
      </c>
      <c r="K31" s="77"/>
      <c r="M31" s="75" t="s">
        <v>51</v>
      </c>
      <c r="N31" s="77">
        <v>2021</v>
      </c>
      <c r="O31" s="78">
        <v>300</v>
      </c>
      <c r="Q31" s="75" t="s">
        <v>51</v>
      </c>
      <c r="R31" s="77">
        <v>2021</v>
      </c>
      <c r="S31" s="78">
        <v>200</v>
      </c>
    </row>
    <row r="32" spans="2:20" ht="19.5" customHeight="1" x14ac:dyDescent="0.45">
      <c r="H32" s="77"/>
      <c r="I32" s="94"/>
      <c r="J32" s="98">
        <f>SUM(J20:J31)</f>
        <v>3900</v>
      </c>
      <c r="K32" s="94"/>
      <c r="L32" s="94"/>
      <c r="M32" s="94"/>
      <c r="N32" s="94"/>
      <c r="O32" s="98">
        <f>SUM(O20:O31)</f>
        <v>3000</v>
      </c>
      <c r="P32" s="94"/>
      <c r="Q32" s="94"/>
      <c r="R32" s="94"/>
      <c r="S32" s="98">
        <f>SUM(S20:S31)</f>
        <v>1950</v>
      </c>
    </row>
    <row r="33" spans="2:19" ht="23.5" customHeight="1" x14ac:dyDescent="0.35">
      <c r="J33" s="6"/>
      <c r="N33" s="77"/>
    </row>
    <row r="34" spans="2:19" ht="19" customHeight="1" x14ac:dyDescent="0.35"/>
    <row r="35" spans="2:19" ht="19" customHeight="1" x14ac:dyDescent="0.35"/>
    <row r="36" spans="2:19" s="10" customFormat="1" ht="19.5" customHeight="1" x14ac:dyDescent="0.35">
      <c r="B36" s="76"/>
      <c r="C36" s="75"/>
      <c r="D36" s="75"/>
      <c r="E36" s="76"/>
      <c r="F36" s="77"/>
      <c r="G36" s="77"/>
      <c r="H36" s="11"/>
      <c r="I36" s="11"/>
      <c r="J36" s="78"/>
      <c r="K36" s="86"/>
      <c r="L36" s="5"/>
      <c r="M36" s="5"/>
      <c r="N36" s="6"/>
      <c r="O36" s="5"/>
      <c r="P36" s="77"/>
      <c r="Q36" s="5"/>
      <c r="R36" s="5"/>
      <c r="S36" s="5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FBF5-3633-4403-990F-B64DFE52DF75}">
  <dimension ref="A1:M125"/>
  <sheetViews>
    <sheetView showGridLines="0" tabSelected="1" zoomScale="70" zoomScaleNormal="70" workbookViewId="0">
      <pane ySplit="4" topLeftCell="A5" activePane="bottomLeft" state="frozen"/>
      <selection pane="bottomLeft" activeCell="M110" sqref="M110"/>
    </sheetView>
  </sheetViews>
  <sheetFormatPr defaultColWidth="26.54296875" defaultRowHeight="14.5" x14ac:dyDescent="0.35"/>
  <cols>
    <col min="1" max="1" width="14.54296875" bestFit="1" customWidth="1"/>
    <col min="2" max="2" width="13.08984375" bestFit="1" customWidth="1"/>
    <col min="3" max="3" width="10.36328125" bestFit="1" customWidth="1"/>
    <col min="4" max="4" width="12.36328125" bestFit="1" customWidth="1"/>
    <col min="5" max="5" width="12" customWidth="1"/>
    <col min="6" max="6" width="10.90625" bestFit="1" customWidth="1"/>
    <col min="7" max="7" width="10.36328125" bestFit="1" customWidth="1"/>
    <col min="8" max="8" width="10.90625" bestFit="1" customWidth="1"/>
    <col min="9" max="9" width="8.26953125" customWidth="1"/>
    <col min="10" max="10" width="7.453125" style="1" bestFit="1" customWidth="1"/>
    <col min="11" max="11" width="7.453125" style="232" customWidth="1"/>
  </cols>
  <sheetData>
    <row r="1" spans="1:11" ht="18.5" x14ac:dyDescent="0.45">
      <c r="A1" s="278" t="s">
        <v>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8.5" x14ac:dyDescent="0.45">
      <c r="A2" s="278" t="s">
        <v>95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1" ht="18.5" x14ac:dyDescent="0.45">
      <c r="A3" s="278" t="s">
        <v>107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18.5" x14ac:dyDescent="0.45">
      <c r="A4" s="279" t="s">
        <v>106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x14ac:dyDescent="0.3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15" thickBot="1" x14ac:dyDescent="0.4">
      <c r="A6" s="102" t="s">
        <v>103</v>
      </c>
      <c r="B6" s="103" t="s">
        <v>37</v>
      </c>
      <c r="C6" s="103" t="s">
        <v>104</v>
      </c>
      <c r="D6" s="103" t="s">
        <v>39</v>
      </c>
      <c r="E6" s="223" t="s">
        <v>40</v>
      </c>
      <c r="F6" s="223" t="s">
        <v>105</v>
      </c>
      <c r="G6" s="9" t="s">
        <v>49</v>
      </c>
      <c r="H6" s="9" t="s">
        <v>45</v>
      </c>
      <c r="I6" s="112" t="s">
        <v>0</v>
      </c>
      <c r="J6" s="233" t="s">
        <v>13</v>
      </c>
      <c r="K6"/>
    </row>
    <row r="7" spans="1:11" ht="6" customHeight="1" x14ac:dyDescent="0.35">
      <c r="B7" s="1"/>
      <c r="C7" s="1"/>
      <c r="D7" s="1"/>
      <c r="E7" s="1"/>
      <c r="F7" s="1"/>
      <c r="G7" s="1"/>
      <c r="H7" s="1"/>
      <c r="I7" s="1"/>
      <c r="J7" s="232"/>
      <c r="K7"/>
    </row>
    <row r="8" spans="1:11" ht="17" customHeight="1" x14ac:dyDescent="0.35">
      <c r="A8" s="113" t="s">
        <v>96</v>
      </c>
      <c r="B8" s="114">
        <v>0</v>
      </c>
      <c r="C8" s="115">
        <v>2</v>
      </c>
      <c r="D8" s="115">
        <v>982</v>
      </c>
      <c r="E8" s="115">
        <v>2067</v>
      </c>
      <c r="F8" s="115">
        <v>0</v>
      </c>
      <c r="G8" s="115">
        <v>33</v>
      </c>
      <c r="H8" s="115">
        <v>24</v>
      </c>
      <c r="I8" s="116">
        <f t="shared" ref="I8:I13" si="0">SUM(B8:H8)</f>
        <v>3108</v>
      </c>
      <c r="J8" s="117">
        <f>(I8/I$15)</f>
        <v>0.10328326465505783</v>
      </c>
      <c r="K8"/>
    </row>
    <row r="9" spans="1:11" ht="17" customHeight="1" x14ac:dyDescent="0.35">
      <c r="A9" s="118" t="s">
        <v>97</v>
      </c>
      <c r="B9" s="119">
        <v>188</v>
      </c>
      <c r="C9" s="120">
        <v>1</v>
      </c>
      <c r="D9" s="120">
        <v>435</v>
      </c>
      <c r="E9" s="120">
        <v>286</v>
      </c>
      <c r="F9" s="120">
        <v>3</v>
      </c>
      <c r="G9" s="120">
        <v>3</v>
      </c>
      <c r="H9" s="120">
        <v>66</v>
      </c>
      <c r="I9" s="72">
        <f t="shared" si="0"/>
        <v>982</v>
      </c>
      <c r="J9" s="121">
        <f t="shared" ref="J9:J13" si="1">(I9/I$15)</f>
        <v>3.2633258008773099E-2</v>
      </c>
      <c r="K9"/>
    </row>
    <row r="10" spans="1:11" ht="17" customHeight="1" x14ac:dyDescent="0.35">
      <c r="A10" s="113" t="s">
        <v>98</v>
      </c>
      <c r="B10" s="114">
        <v>21</v>
      </c>
      <c r="C10" s="114">
        <v>1</v>
      </c>
      <c r="D10" s="115">
        <v>18</v>
      </c>
      <c r="E10" s="115">
        <v>1</v>
      </c>
      <c r="F10" s="114">
        <v>0</v>
      </c>
      <c r="G10" s="114">
        <v>0</v>
      </c>
      <c r="H10" s="114">
        <v>33</v>
      </c>
      <c r="I10" s="116">
        <f t="shared" si="0"/>
        <v>74</v>
      </c>
      <c r="J10" s="117">
        <f t="shared" si="1"/>
        <v>2.4591253489299482E-3</v>
      </c>
      <c r="K10"/>
    </row>
    <row r="11" spans="1:11" ht="17" customHeight="1" x14ac:dyDescent="0.35">
      <c r="A11" s="118" t="s">
        <v>99</v>
      </c>
      <c r="B11" s="120">
        <v>11</v>
      </c>
      <c r="C11" s="119">
        <v>40</v>
      </c>
      <c r="D11" s="120">
        <v>1384</v>
      </c>
      <c r="E11" s="119">
        <v>3174</v>
      </c>
      <c r="F11" s="120">
        <v>19</v>
      </c>
      <c r="G11" s="119">
        <v>15</v>
      </c>
      <c r="H11" s="119">
        <v>87</v>
      </c>
      <c r="I11" s="72">
        <f t="shared" si="0"/>
        <v>4730</v>
      </c>
      <c r="J11" s="121">
        <f t="shared" si="1"/>
        <v>0.15718463378971156</v>
      </c>
      <c r="K11"/>
    </row>
    <row r="12" spans="1:11" ht="17" customHeight="1" x14ac:dyDescent="0.35">
      <c r="A12" s="113" t="s">
        <v>100</v>
      </c>
      <c r="B12" s="115">
        <v>37</v>
      </c>
      <c r="C12" s="115">
        <v>21</v>
      </c>
      <c r="D12" s="115">
        <v>14106</v>
      </c>
      <c r="E12" s="115">
        <v>1048</v>
      </c>
      <c r="F12" s="115">
        <v>60</v>
      </c>
      <c r="G12" s="115">
        <v>29</v>
      </c>
      <c r="H12" s="115">
        <v>73</v>
      </c>
      <c r="I12" s="116">
        <f t="shared" si="0"/>
        <v>15374</v>
      </c>
      <c r="J12" s="117">
        <f t="shared" si="1"/>
        <v>0.51089990695201382</v>
      </c>
      <c r="K12"/>
    </row>
    <row r="13" spans="1:11" ht="17" customHeight="1" thickBot="1" x14ac:dyDescent="0.4">
      <c r="A13" s="122" t="s">
        <v>101</v>
      </c>
      <c r="B13" s="123">
        <v>60</v>
      </c>
      <c r="C13" s="123">
        <v>14</v>
      </c>
      <c r="D13" s="123">
        <v>4707</v>
      </c>
      <c r="E13" s="123">
        <v>905</v>
      </c>
      <c r="F13" s="123">
        <v>9</v>
      </c>
      <c r="G13" s="123">
        <v>11</v>
      </c>
      <c r="H13" s="123">
        <v>118</v>
      </c>
      <c r="I13" s="124">
        <f t="shared" si="0"/>
        <v>5824</v>
      </c>
      <c r="J13" s="125">
        <f t="shared" si="1"/>
        <v>0.19353981124551375</v>
      </c>
      <c r="K13"/>
    </row>
    <row r="14" spans="1:11" ht="10" customHeight="1" thickTop="1" x14ac:dyDescent="0.35">
      <c r="A14" s="126"/>
      <c r="B14" s="72"/>
      <c r="C14" s="72"/>
      <c r="D14" s="72"/>
      <c r="E14" s="72"/>
      <c r="F14" s="72"/>
      <c r="G14" s="72"/>
      <c r="H14" s="72"/>
      <c r="I14" s="72"/>
      <c r="J14" s="121"/>
      <c r="K14"/>
    </row>
    <row r="15" spans="1:11" ht="17" customHeight="1" thickBot="1" x14ac:dyDescent="0.4">
      <c r="A15" s="128" t="s">
        <v>0</v>
      </c>
      <c r="B15" s="57">
        <f>SUM(B8:B13)</f>
        <v>317</v>
      </c>
      <c r="C15" s="57">
        <f t="shared" ref="C15:H15" si="2">SUM(C8:C13)</f>
        <v>79</v>
      </c>
      <c r="D15" s="57">
        <f t="shared" si="2"/>
        <v>21632</v>
      </c>
      <c r="E15" s="57">
        <f t="shared" si="2"/>
        <v>7481</v>
      </c>
      <c r="F15" s="57">
        <f t="shared" si="2"/>
        <v>91</v>
      </c>
      <c r="G15" s="57">
        <f t="shared" si="2"/>
        <v>91</v>
      </c>
      <c r="H15" s="57">
        <f t="shared" si="2"/>
        <v>401</v>
      </c>
      <c r="I15" s="57">
        <f>SUM(B15:H15)</f>
        <v>30092</v>
      </c>
      <c r="J15" s="129">
        <f>(I15/I$15)</f>
        <v>1</v>
      </c>
      <c r="K15"/>
    </row>
    <row r="16" spans="1:11" ht="17" customHeight="1" x14ac:dyDescent="0.35">
      <c r="A16" s="126"/>
      <c r="B16" s="72"/>
      <c r="C16" s="72"/>
      <c r="D16" s="72"/>
      <c r="E16" s="72"/>
      <c r="F16" s="72"/>
      <c r="G16" s="72"/>
      <c r="H16" s="72"/>
      <c r="I16" s="127"/>
      <c r="J16" s="121"/>
      <c r="K16"/>
    </row>
    <row r="17" spans="1:11" ht="17" customHeight="1" thickBot="1" x14ac:dyDescent="0.4">
      <c r="A17" s="128" t="s">
        <v>13</v>
      </c>
      <c r="B17" s="156">
        <f t="shared" ref="B17:I17" si="3">(B15/$I$15)</f>
        <v>1.0534361292037751E-2</v>
      </c>
      <c r="C17" s="156">
        <f t="shared" si="3"/>
        <v>2.6252824671008906E-3</v>
      </c>
      <c r="D17" s="156">
        <f t="shared" si="3"/>
        <v>0.71886215605476533</v>
      </c>
      <c r="E17" s="156">
        <f t="shared" si="3"/>
        <v>0.24860428020736408</v>
      </c>
      <c r="F17" s="156">
        <f t="shared" si="3"/>
        <v>3.0240595507111524E-3</v>
      </c>
      <c r="G17" s="156">
        <f t="shared" si="3"/>
        <v>3.0240595507111524E-3</v>
      </c>
      <c r="H17" s="156">
        <f t="shared" si="3"/>
        <v>1.3325800877309583E-2</v>
      </c>
      <c r="I17" s="156">
        <f t="shared" si="3"/>
        <v>1</v>
      </c>
      <c r="J17" s="121"/>
      <c r="K17"/>
    </row>
    <row r="18" spans="1:11" ht="13" customHeight="1" x14ac:dyDescent="0.35">
      <c r="B18" s="104"/>
      <c r="C18" s="104"/>
      <c r="D18" s="104"/>
      <c r="E18" s="104"/>
      <c r="F18" s="104"/>
      <c r="G18" s="104"/>
      <c r="H18" s="104"/>
      <c r="I18" s="104"/>
      <c r="J18" s="105"/>
      <c r="K18" s="132"/>
    </row>
    <row r="19" spans="1:11" x14ac:dyDescent="0.35">
      <c r="A19" s="106" t="s">
        <v>96</v>
      </c>
      <c r="B19" s="130"/>
      <c r="C19" s="130"/>
      <c r="D19" s="130"/>
      <c r="E19" s="130"/>
      <c r="F19" s="130"/>
      <c r="G19" s="130"/>
      <c r="H19" s="131"/>
      <c r="I19" s="131"/>
      <c r="J19" s="131"/>
      <c r="K19" s="132"/>
    </row>
    <row r="20" spans="1:11" ht="6.5" customHeight="1" x14ac:dyDescent="0.35">
      <c r="A20" s="106"/>
      <c r="B20" s="131"/>
      <c r="C20" s="131"/>
      <c r="D20" s="131"/>
      <c r="E20" s="131"/>
      <c r="F20" s="127"/>
      <c r="G20" s="133"/>
      <c r="H20" s="110"/>
      <c r="I20" s="1"/>
    </row>
    <row r="21" spans="1:11" ht="15" thickBot="1" x14ac:dyDescent="0.4">
      <c r="A21" s="134" t="s">
        <v>15</v>
      </c>
      <c r="B21" s="112" t="s">
        <v>104</v>
      </c>
      <c r="C21" s="112" t="s">
        <v>39</v>
      </c>
      <c r="D21" s="112" t="s">
        <v>40</v>
      </c>
      <c r="E21" s="112" t="s">
        <v>49</v>
      </c>
      <c r="F21" s="112" t="s">
        <v>45</v>
      </c>
      <c r="G21" s="217" t="s">
        <v>0</v>
      </c>
      <c r="H21" s="136" t="s">
        <v>13</v>
      </c>
      <c r="I21" s="1"/>
      <c r="J21" s="232"/>
      <c r="K21"/>
    </row>
    <row r="22" spans="1:11" ht="8.5" customHeight="1" x14ac:dyDescent="0.35">
      <c r="B22" s="1"/>
      <c r="C22" s="1"/>
      <c r="D22" s="1"/>
      <c r="E22" s="1"/>
      <c r="F22" s="1"/>
      <c r="G22" s="1"/>
      <c r="H22" s="121"/>
      <c r="I22" s="1"/>
      <c r="J22" s="232"/>
      <c r="K22"/>
    </row>
    <row r="23" spans="1:11" x14ac:dyDescent="0.35">
      <c r="A23" s="137" t="s">
        <v>76</v>
      </c>
      <c r="B23" s="138">
        <v>0</v>
      </c>
      <c r="C23" s="139">
        <v>30</v>
      </c>
      <c r="D23" s="138">
        <v>14</v>
      </c>
      <c r="E23" s="139">
        <v>0</v>
      </c>
      <c r="F23" s="138">
        <v>0</v>
      </c>
      <c r="G23" s="141">
        <f t="shared" ref="G23:G33" si="4">SUM(B23:F23)</f>
        <v>44</v>
      </c>
      <c r="H23" s="117">
        <f t="shared" ref="H23:H33" si="5">(G23/G$35)</f>
        <v>1.4157014157014158E-2</v>
      </c>
      <c r="I23" s="1"/>
      <c r="J23" s="232"/>
      <c r="K23"/>
    </row>
    <row r="24" spans="1:11" x14ac:dyDescent="0.35">
      <c r="A24" s="142" t="s">
        <v>78</v>
      </c>
      <c r="B24" s="143">
        <v>0</v>
      </c>
      <c r="C24" s="144">
        <v>3</v>
      </c>
      <c r="D24" s="144">
        <v>0</v>
      </c>
      <c r="E24" s="144">
        <v>0</v>
      </c>
      <c r="F24" s="144">
        <v>0</v>
      </c>
      <c r="G24" s="1">
        <f t="shared" si="4"/>
        <v>3</v>
      </c>
      <c r="H24" s="121">
        <f t="shared" si="5"/>
        <v>9.6525096525096527E-4</v>
      </c>
      <c r="I24" s="1"/>
      <c r="J24" s="232"/>
      <c r="K24"/>
    </row>
    <row r="25" spans="1:11" x14ac:dyDescent="0.35">
      <c r="A25" s="137" t="s">
        <v>84</v>
      </c>
      <c r="B25" s="138">
        <v>0</v>
      </c>
      <c r="C25" s="139">
        <v>52</v>
      </c>
      <c r="D25" s="138">
        <v>0</v>
      </c>
      <c r="E25" s="138">
        <v>0</v>
      </c>
      <c r="F25" s="138">
        <v>0</v>
      </c>
      <c r="G25" s="141">
        <f t="shared" si="4"/>
        <v>52</v>
      </c>
      <c r="H25" s="117">
        <f t="shared" si="5"/>
        <v>1.6731016731016731E-2</v>
      </c>
      <c r="I25" s="1"/>
      <c r="J25" s="232"/>
      <c r="K25"/>
    </row>
    <row r="26" spans="1:11" x14ac:dyDescent="0.35">
      <c r="A26" s="142" t="s">
        <v>85</v>
      </c>
      <c r="B26" s="144">
        <v>0</v>
      </c>
      <c r="C26" s="143">
        <v>14</v>
      </c>
      <c r="D26" s="144">
        <v>5</v>
      </c>
      <c r="E26" s="144">
        <v>0</v>
      </c>
      <c r="F26" s="144">
        <v>0</v>
      </c>
      <c r="G26" s="1">
        <f t="shared" si="4"/>
        <v>19</v>
      </c>
      <c r="H26" s="121">
        <f t="shared" si="5"/>
        <v>6.1132561132561129E-3</v>
      </c>
      <c r="I26" s="1"/>
      <c r="J26" s="232"/>
      <c r="K26"/>
    </row>
    <row r="27" spans="1:11" x14ac:dyDescent="0.35">
      <c r="A27" s="137" t="s">
        <v>86</v>
      </c>
      <c r="B27" s="138">
        <v>0</v>
      </c>
      <c r="C27" s="138">
        <v>13</v>
      </c>
      <c r="D27" s="138">
        <v>18</v>
      </c>
      <c r="E27" s="138">
        <v>0</v>
      </c>
      <c r="F27" s="138">
        <v>0</v>
      </c>
      <c r="G27" s="141">
        <f t="shared" si="4"/>
        <v>31</v>
      </c>
      <c r="H27" s="117">
        <f t="shared" si="5"/>
        <v>9.974259974259974E-3</v>
      </c>
      <c r="I27" s="1"/>
      <c r="J27" s="232"/>
      <c r="K27"/>
    </row>
    <row r="28" spans="1:11" x14ac:dyDescent="0.35">
      <c r="A28" s="142" t="s">
        <v>88</v>
      </c>
      <c r="B28" s="144">
        <v>0</v>
      </c>
      <c r="C28" s="144">
        <v>43</v>
      </c>
      <c r="D28" s="144">
        <v>4</v>
      </c>
      <c r="E28" s="144">
        <v>0</v>
      </c>
      <c r="F28" s="144">
        <v>0</v>
      </c>
      <c r="G28" s="1">
        <f t="shared" si="4"/>
        <v>47</v>
      </c>
      <c r="H28" s="121">
        <f t="shared" si="5"/>
        <v>1.5122265122265123E-2</v>
      </c>
      <c r="I28" s="1"/>
      <c r="J28" s="232"/>
      <c r="K28"/>
    </row>
    <row r="29" spans="1:11" x14ac:dyDescent="0.35">
      <c r="A29" s="137" t="s">
        <v>21</v>
      </c>
      <c r="B29" s="139">
        <v>2</v>
      </c>
      <c r="C29" s="139">
        <v>471</v>
      </c>
      <c r="D29" s="138">
        <v>1760</v>
      </c>
      <c r="E29" s="139">
        <v>28</v>
      </c>
      <c r="F29" s="140">
        <v>13</v>
      </c>
      <c r="G29" s="141">
        <f t="shared" si="4"/>
        <v>2274</v>
      </c>
      <c r="H29" s="117">
        <f t="shared" si="5"/>
        <v>0.73166023166023164</v>
      </c>
      <c r="I29" s="1"/>
      <c r="J29" s="232"/>
      <c r="K29"/>
    </row>
    <row r="30" spans="1:11" x14ac:dyDescent="0.35">
      <c r="A30" s="142" t="s">
        <v>24</v>
      </c>
      <c r="B30" s="144">
        <v>0</v>
      </c>
      <c r="C30" s="143">
        <v>163</v>
      </c>
      <c r="D30" s="144">
        <v>98</v>
      </c>
      <c r="E30" s="143">
        <v>5</v>
      </c>
      <c r="F30" s="127">
        <v>8</v>
      </c>
      <c r="G30" s="1">
        <f t="shared" si="4"/>
        <v>274</v>
      </c>
      <c r="H30" s="121">
        <f t="shared" si="5"/>
        <v>8.8159588159588159E-2</v>
      </c>
      <c r="I30" s="1"/>
      <c r="J30" s="232"/>
      <c r="K30"/>
    </row>
    <row r="31" spans="1:11" x14ac:dyDescent="0.35">
      <c r="A31" s="137" t="s">
        <v>29</v>
      </c>
      <c r="B31" s="138">
        <v>0</v>
      </c>
      <c r="C31" s="139">
        <v>139</v>
      </c>
      <c r="D31" s="138">
        <v>156</v>
      </c>
      <c r="E31" s="139">
        <v>0</v>
      </c>
      <c r="F31" s="138">
        <v>3</v>
      </c>
      <c r="G31" s="141">
        <f t="shared" si="4"/>
        <v>298</v>
      </c>
      <c r="H31" s="117">
        <f t="shared" si="5"/>
        <v>9.588159588159588E-2</v>
      </c>
      <c r="I31" s="1"/>
      <c r="J31" s="232"/>
      <c r="K31"/>
    </row>
    <row r="32" spans="1:11" x14ac:dyDescent="0.35">
      <c r="A32" s="239" t="s">
        <v>27</v>
      </c>
      <c r="B32" s="240">
        <v>0</v>
      </c>
      <c r="C32" s="241">
        <v>51</v>
      </c>
      <c r="D32" s="240">
        <v>12</v>
      </c>
      <c r="E32" s="241">
        <v>0</v>
      </c>
      <c r="F32" s="241">
        <v>0</v>
      </c>
      <c r="G32" s="8">
        <f t="shared" si="4"/>
        <v>63</v>
      </c>
      <c r="H32" s="242">
        <f t="shared" si="5"/>
        <v>2.0270270270270271E-2</v>
      </c>
      <c r="I32" s="1"/>
      <c r="J32" s="232"/>
      <c r="K32"/>
    </row>
    <row r="33" spans="1:13" ht="18" customHeight="1" thickBot="1" x14ac:dyDescent="0.4">
      <c r="A33" s="243" t="s">
        <v>108</v>
      </c>
      <c r="B33" s="187">
        <v>0</v>
      </c>
      <c r="C33" s="244">
        <v>3</v>
      </c>
      <c r="D33" s="187">
        <v>0</v>
      </c>
      <c r="E33" s="244">
        <v>0</v>
      </c>
      <c r="F33" s="244">
        <v>0</v>
      </c>
      <c r="G33" s="189">
        <f t="shared" si="4"/>
        <v>3</v>
      </c>
      <c r="H33" s="227">
        <f t="shared" si="5"/>
        <v>9.6525096525096527E-4</v>
      </c>
      <c r="I33" s="1"/>
      <c r="J33" s="232"/>
      <c r="K33"/>
    </row>
    <row r="34" spans="1:13" ht="8.5" customHeight="1" thickTop="1" x14ac:dyDescent="0.35">
      <c r="A34" s="150"/>
      <c r="B34" s="144"/>
      <c r="C34" s="119"/>
      <c r="D34" s="144"/>
      <c r="E34" s="119"/>
      <c r="F34" s="119"/>
      <c r="G34" s="1"/>
      <c r="H34" s="121"/>
      <c r="I34" s="1"/>
      <c r="J34" s="232"/>
      <c r="K34"/>
    </row>
    <row r="35" spans="1:13" ht="15" thickBot="1" x14ac:dyDescent="0.4">
      <c r="A35" s="151" t="s">
        <v>0</v>
      </c>
      <c r="B35" s="152">
        <f>SUM(B23:B33)</f>
        <v>2</v>
      </c>
      <c r="C35" s="152">
        <f t="shared" ref="C35:F35" si="6">SUM(C23:C33)</f>
        <v>982</v>
      </c>
      <c r="D35" s="152">
        <f t="shared" si="6"/>
        <v>2067</v>
      </c>
      <c r="E35" s="152">
        <f t="shared" si="6"/>
        <v>33</v>
      </c>
      <c r="F35" s="152">
        <f t="shared" si="6"/>
        <v>24</v>
      </c>
      <c r="G35" s="152">
        <f>SUM(G23:G33)</f>
        <v>3108</v>
      </c>
      <c r="H35" s="129">
        <f>(G35/G$35)</f>
        <v>1</v>
      </c>
      <c r="I35" s="1"/>
      <c r="J35" s="232"/>
      <c r="K35"/>
    </row>
    <row r="36" spans="1:13" x14ac:dyDescent="0.35">
      <c r="A36" s="153"/>
      <c r="B36" s="154"/>
      <c r="C36" s="154"/>
      <c r="D36" s="154"/>
      <c r="E36" s="154"/>
      <c r="F36" s="154"/>
      <c r="G36" s="154"/>
      <c r="H36" s="1"/>
      <c r="I36" s="1"/>
      <c r="J36" s="232"/>
      <c r="K36"/>
    </row>
    <row r="37" spans="1:13" ht="15" thickBot="1" x14ac:dyDescent="0.4">
      <c r="A37" s="155" t="s">
        <v>13</v>
      </c>
      <c r="B37" s="156">
        <f t="shared" ref="B37:G37" si="7">(B35/$G$35)</f>
        <v>6.4350064350064348E-4</v>
      </c>
      <c r="C37" s="156">
        <f t="shared" si="7"/>
        <v>0.31595881595881598</v>
      </c>
      <c r="D37" s="156">
        <f t="shared" si="7"/>
        <v>0.66505791505791501</v>
      </c>
      <c r="E37" s="156">
        <f t="shared" si="7"/>
        <v>1.0617760617760617E-2</v>
      </c>
      <c r="F37" s="156">
        <f t="shared" si="7"/>
        <v>7.7220077220077222E-3</v>
      </c>
      <c r="G37" s="156">
        <f t="shared" si="7"/>
        <v>1</v>
      </c>
      <c r="H37" s="1"/>
      <c r="I37" s="1"/>
      <c r="J37" s="232"/>
      <c r="K37"/>
    </row>
    <row r="38" spans="1:13" s="40" customFormat="1" ht="15" customHeight="1" x14ac:dyDescent="0.35">
      <c r="A38" s="236"/>
      <c r="B38" s="237"/>
      <c r="C38" s="237"/>
      <c r="D38" s="237"/>
      <c r="E38" s="237"/>
      <c r="F38" s="237"/>
      <c r="G38" s="237"/>
      <c r="H38" s="42"/>
      <c r="I38" s="42"/>
      <c r="J38" s="238"/>
    </row>
    <row r="39" spans="1:13" x14ac:dyDescent="0.35">
      <c r="A39" s="106" t="s">
        <v>97</v>
      </c>
      <c r="B39" s="105"/>
      <c r="C39" s="105"/>
      <c r="D39" s="105"/>
      <c r="E39" s="105"/>
      <c r="F39" s="105"/>
      <c r="G39" s="105"/>
      <c r="H39" s="105"/>
      <c r="I39" s="105"/>
      <c r="J39" s="131"/>
      <c r="K39" s="132"/>
    </row>
    <row r="40" spans="1:13" x14ac:dyDescent="0.35">
      <c r="A40" s="157"/>
      <c r="B40" s="158"/>
      <c r="C40" s="158"/>
      <c r="D40" s="159"/>
      <c r="E40" s="159"/>
      <c r="F40" s="158"/>
      <c r="G40" s="158"/>
      <c r="H40" s="158"/>
      <c r="I40" s="159"/>
      <c r="J40" s="105"/>
      <c r="K40" s="132"/>
    </row>
    <row r="41" spans="1:13" ht="15" thickBot="1" x14ac:dyDescent="0.4">
      <c r="A41" s="134" t="s">
        <v>15</v>
      </c>
      <c r="B41" s="112" t="s">
        <v>37</v>
      </c>
      <c r="C41" s="112" t="s">
        <v>104</v>
      </c>
      <c r="D41" s="112" t="s">
        <v>39</v>
      </c>
      <c r="E41" s="112" t="s">
        <v>40</v>
      </c>
      <c r="F41" s="112" t="s">
        <v>105</v>
      </c>
      <c r="G41" s="112" t="s">
        <v>49</v>
      </c>
      <c r="H41" s="245" t="s">
        <v>45</v>
      </c>
      <c r="I41" s="112" t="s">
        <v>0</v>
      </c>
      <c r="J41" s="224" t="s">
        <v>13</v>
      </c>
    </row>
    <row r="42" spans="1:13" x14ac:dyDescent="0.35">
      <c r="A42" s="161"/>
      <c r="B42" s="160"/>
      <c r="C42" s="160"/>
      <c r="D42" s="160"/>
      <c r="E42" s="160"/>
      <c r="F42" s="160"/>
      <c r="G42" s="160"/>
      <c r="H42" s="160"/>
      <c r="I42" s="1"/>
      <c r="J42" s="225"/>
    </row>
    <row r="43" spans="1:13" x14ac:dyDescent="0.35">
      <c r="A43" s="162" t="s">
        <v>74</v>
      </c>
      <c r="B43" s="163">
        <v>1</v>
      </c>
      <c r="C43" s="163">
        <v>0</v>
      </c>
      <c r="D43" s="163">
        <v>9</v>
      </c>
      <c r="E43" s="163">
        <v>1</v>
      </c>
      <c r="F43" s="163">
        <v>0</v>
      </c>
      <c r="G43" s="163">
        <v>0</v>
      </c>
      <c r="H43" s="145">
        <v>0</v>
      </c>
      <c r="I43" s="141">
        <f>SUM(B43:H43)</f>
        <v>11</v>
      </c>
      <c r="J43" s="117">
        <f>(I43/I$54)</f>
        <v>1.1201629327902239E-2</v>
      </c>
    </row>
    <row r="44" spans="1:13" x14ac:dyDescent="0.35">
      <c r="A44" s="164" t="s">
        <v>79</v>
      </c>
      <c r="B44" s="165">
        <v>0</v>
      </c>
      <c r="C44" s="165">
        <v>0</v>
      </c>
      <c r="D44" s="165">
        <v>3</v>
      </c>
      <c r="E44" s="166">
        <v>61</v>
      </c>
      <c r="F44" s="165">
        <v>0</v>
      </c>
      <c r="G44" s="165">
        <v>0</v>
      </c>
      <c r="H44" s="160">
        <v>0</v>
      </c>
      <c r="I44" s="1">
        <f t="shared" ref="I44:I54" si="8">SUM(B44:H44)</f>
        <v>64</v>
      </c>
      <c r="J44" s="121">
        <f t="shared" ref="J44:J51" si="9">(I44/I$54)</f>
        <v>6.5173116089613028E-2</v>
      </c>
    </row>
    <row r="45" spans="1:13" x14ac:dyDescent="0.35">
      <c r="A45" s="162" t="s">
        <v>19</v>
      </c>
      <c r="B45" s="168">
        <v>171</v>
      </c>
      <c r="C45" s="168">
        <v>1</v>
      </c>
      <c r="D45" s="168">
        <v>357</v>
      </c>
      <c r="E45" s="168">
        <v>203</v>
      </c>
      <c r="F45" s="168">
        <v>0</v>
      </c>
      <c r="G45" s="168">
        <v>3</v>
      </c>
      <c r="H45" s="145">
        <v>65</v>
      </c>
      <c r="I45" s="141">
        <f t="shared" si="8"/>
        <v>800</v>
      </c>
      <c r="J45" s="117">
        <f t="shared" si="9"/>
        <v>0.81466395112016299</v>
      </c>
      <c r="M45" s="40"/>
    </row>
    <row r="46" spans="1:13" x14ac:dyDescent="0.35">
      <c r="A46" s="164" t="s">
        <v>82</v>
      </c>
      <c r="B46" s="165">
        <v>0</v>
      </c>
      <c r="C46" s="165">
        <v>0</v>
      </c>
      <c r="D46" s="166">
        <v>6</v>
      </c>
      <c r="E46" s="165">
        <v>3</v>
      </c>
      <c r="F46" s="165">
        <v>0</v>
      </c>
      <c r="G46" s="165">
        <v>0</v>
      </c>
      <c r="H46" s="160">
        <v>0</v>
      </c>
      <c r="I46" s="1">
        <f t="shared" si="8"/>
        <v>9</v>
      </c>
      <c r="J46" s="121">
        <f t="shared" si="9"/>
        <v>9.1649694501018328E-3</v>
      </c>
      <c r="M46" s="40"/>
    </row>
    <row r="47" spans="1:13" x14ac:dyDescent="0.35">
      <c r="A47" s="162" t="s">
        <v>109</v>
      </c>
      <c r="B47" s="163">
        <v>0</v>
      </c>
      <c r="C47" s="163">
        <v>0</v>
      </c>
      <c r="D47" s="168">
        <v>3</v>
      </c>
      <c r="E47" s="163">
        <v>0</v>
      </c>
      <c r="F47" s="163">
        <v>0</v>
      </c>
      <c r="G47" s="163">
        <v>0</v>
      </c>
      <c r="H47" s="145">
        <v>0</v>
      </c>
      <c r="I47" s="141">
        <f t="shared" si="8"/>
        <v>3</v>
      </c>
      <c r="J47" s="117">
        <f t="shared" si="9"/>
        <v>3.0549898167006109E-3</v>
      </c>
      <c r="M47" s="40"/>
    </row>
    <row r="48" spans="1:13" x14ac:dyDescent="0.35">
      <c r="A48" s="164" t="s">
        <v>110</v>
      </c>
      <c r="B48" s="165">
        <v>0</v>
      </c>
      <c r="C48" s="165">
        <v>0</v>
      </c>
      <c r="D48" s="166">
        <v>1</v>
      </c>
      <c r="E48" s="165">
        <v>1</v>
      </c>
      <c r="F48" s="165">
        <v>0</v>
      </c>
      <c r="G48" s="165">
        <v>0</v>
      </c>
      <c r="H48" s="160">
        <v>0</v>
      </c>
      <c r="I48" s="1">
        <f t="shared" si="8"/>
        <v>2</v>
      </c>
      <c r="J48" s="121">
        <f t="shared" si="9"/>
        <v>2.0366598778004071E-3</v>
      </c>
      <c r="M48" s="40"/>
    </row>
    <row r="49" spans="1:13" x14ac:dyDescent="0.35">
      <c r="A49" s="162" t="s">
        <v>22</v>
      </c>
      <c r="B49" s="163">
        <v>16</v>
      </c>
      <c r="C49" s="163">
        <v>0</v>
      </c>
      <c r="D49" s="168">
        <v>38</v>
      </c>
      <c r="E49" s="168">
        <v>14</v>
      </c>
      <c r="F49" s="163">
        <v>3</v>
      </c>
      <c r="G49" s="163">
        <v>0</v>
      </c>
      <c r="H49" s="145">
        <v>1</v>
      </c>
      <c r="I49" s="141">
        <f t="shared" si="8"/>
        <v>72</v>
      </c>
      <c r="J49" s="117">
        <f t="shared" si="9"/>
        <v>7.3319755600814662E-2</v>
      </c>
      <c r="M49" s="40"/>
    </row>
    <row r="50" spans="1:13" x14ac:dyDescent="0.35">
      <c r="A50" s="164" t="s">
        <v>93</v>
      </c>
      <c r="B50" s="165">
        <v>0</v>
      </c>
      <c r="C50" s="165">
        <v>0</v>
      </c>
      <c r="D50" s="166">
        <v>8</v>
      </c>
      <c r="E50" s="165">
        <v>2</v>
      </c>
      <c r="F50" s="165">
        <v>0</v>
      </c>
      <c r="G50" s="165">
        <v>0</v>
      </c>
      <c r="H50" s="160">
        <v>0</v>
      </c>
      <c r="I50" s="1">
        <f t="shared" si="8"/>
        <v>10</v>
      </c>
      <c r="J50" s="121">
        <f t="shared" si="9"/>
        <v>1.0183299389002037E-2</v>
      </c>
    </row>
    <row r="51" spans="1:13" x14ac:dyDescent="0.35">
      <c r="A51" s="162" t="s">
        <v>94</v>
      </c>
      <c r="B51" s="163">
        <v>0</v>
      </c>
      <c r="C51" s="163">
        <v>0</v>
      </c>
      <c r="D51" s="168">
        <v>10</v>
      </c>
      <c r="E51" s="163">
        <v>1</v>
      </c>
      <c r="F51" s="163">
        <v>0</v>
      </c>
      <c r="G51" s="163">
        <v>0</v>
      </c>
      <c r="H51" s="145">
        <v>0</v>
      </c>
      <c r="I51" s="141">
        <f t="shared" si="8"/>
        <v>11</v>
      </c>
      <c r="J51" s="117">
        <f t="shared" si="9"/>
        <v>1.1201629327902239E-2</v>
      </c>
    </row>
    <row r="52" spans="1:13" ht="8" customHeight="1" thickBot="1" x14ac:dyDescent="0.4">
      <c r="A52" s="146"/>
      <c r="B52" s="169"/>
      <c r="C52" s="169"/>
      <c r="D52" s="147"/>
      <c r="E52" s="169"/>
      <c r="F52" s="147"/>
      <c r="G52" s="169"/>
      <c r="H52" s="170"/>
      <c r="I52" s="149"/>
      <c r="J52" s="125"/>
    </row>
    <row r="53" spans="1:13" ht="15" thickTop="1" x14ac:dyDescent="0.35">
      <c r="A53" s="150"/>
      <c r="B53" s="143"/>
      <c r="C53" s="143"/>
      <c r="D53" s="144"/>
      <c r="E53" s="143"/>
      <c r="F53" s="144"/>
      <c r="G53" s="143"/>
      <c r="I53" s="160"/>
      <c r="J53" s="121"/>
    </row>
    <row r="54" spans="1:13" ht="15" thickBot="1" x14ac:dyDescent="0.4">
      <c r="A54" s="171" t="s">
        <v>0</v>
      </c>
      <c r="B54" s="172">
        <f t="shared" ref="B54:H54" si="10">SUM(B43:B53)</f>
        <v>188</v>
      </c>
      <c r="C54" s="172">
        <f t="shared" si="10"/>
        <v>1</v>
      </c>
      <c r="D54" s="172">
        <f t="shared" si="10"/>
        <v>435</v>
      </c>
      <c r="E54" s="172">
        <f t="shared" si="10"/>
        <v>286</v>
      </c>
      <c r="F54" s="172">
        <f t="shared" si="10"/>
        <v>3</v>
      </c>
      <c r="G54" s="172">
        <f t="shared" si="10"/>
        <v>3</v>
      </c>
      <c r="H54" s="172">
        <f t="shared" si="10"/>
        <v>66</v>
      </c>
      <c r="I54" s="173">
        <f t="shared" si="8"/>
        <v>982</v>
      </c>
      <c r="J54" s="129">
        <f>(I54/I$54)</f>
        <v>1</v>
      </c>
    </row>
    <row r="55" spans="1:13" x14ac:dyDescent="0.35">
      <c r="A55" s="174"/>
      <c r="B55" s="175"/>
      <c r="C55" s="176"/>
      <c r="D55" s="175"/>
      <c r="E55" s="175"/>
      <c r="F55" s="175"/>
      <c r="G55" s="175"/>
      <c r="I55" s="177"/>
      <c r="J55" s="161"/>
    </row>
    <row r="56" spans="1:13" ht="15" thickBot="1" x14ac:dyDescent="0.4">
      <c r="A56" s="107" t="s">
        <v>13</v>
      </c>
      <c r="B56" s="108">
        <f t="shared" ref="B56:I56" si="11">(B54/$I54)</f>
        <v>0.19144602851323828</v>
      </c>
      <c r="C56" s="108">
        <f t="shared" si="11"/>
        <v>1.0183299389002036E-3</v>
      </c>
      <c r="D56" s="108">
        <f t="shared" si="11"/>
        <v>0.44297352342158858</v>
      </c>
      <c r="E56" s="108">
        <f t="shared" si="11"/>
        <v>0.29124236252545826</v>
      </c>
      <c r="F56" s="108">
        <f t="shared" si="11"/>
        <v>3.0549898167006109E-3</v>
      </c>
      <c r="G56" s="108">
        <f t="shared" si="11"/>
        <v>3.0549898167006109E-3</v>
      </c>
      <c r="H56" s="108">
        <f t="shared" si="11"/>
        <v>6.720977596741344E-2</v>
      </c>
      <c r="I56" s="108">
        <f t="shared" si="11"/>
        <v>1</v>
      </c>
      <c r="J56" s="178"/>
    </row>
    <row r="57" spans="1:13" x14ac:dyDescent="0.35">
      <c r="A57" s="106"/>
      <c r="B57" s="105"/>
      <c r="C57" s="105"/>
      <c r="D57" s="105"/>
      <c r="E57" s="105"/>
      <c r="F57" s="105"/>
      <c r="G57" s="105"/>
      <c r="H57" s="111"/>
      <c r="I57" s="178"/>
    </row>
    <row r="58" spans="1:13" x14ac:dyDescent="0.35">
      <c r="A58" s="179" t="s">
        <v>98</v>
      </c>
      <c r="B58" s="158"/>
      <c r="C58" s="131"/>
      <c r="D58" s="159"/>
      <c r="E58" s="158"/>
      <c r="F58" s="158"/>
      <c r="G58" s="158"/>
      <c r="H58" s="158"/>
      <c r="I58" s="158"/>
      <c r="J58" s="105"/>
      <c r="K58" s="132"/>
    </row>
    <row r="59" spans="1:13" x14ac:dyDescent="0.35">
      <c r="A59" s="179"/>
      <c r="B59" s="158"/>
      <c r="C59" s="131"/>
      <c r="D59" s="158"/>
      <c r="E59" s="158"/>
      <c r="F59" s="158"/>
      <c r="G59" s="158"/>
      <c r="H59" s="105"/>
      <c r="I59" s="105"/>
      <c r="J59" s="111"/>
      <c r="K59" s="234"/>
    </row>
    <row r="60" spans="1:13" ht="15" thickBot="1" x14ac:dyDescent="0.4">
      <c r="A60" s="2" t="s">
        <v>15</v>
      </c>
      <c r="B60" s="101" t="s">
        <v>37</v>
      </c>
      <c r="C60" s="101" t="s">
        <v>104</v>
      </c>
      <c r="D60" s="101" t="s">
        <v>39</v>
      </c>
      <c r="E60" s="135" t="s">
        <v>40</v>
      </c>
      <c r="F60" s="17" t="s">
        <v>45</v>
      </c>
      <c r="G60" s="180" t="s">
        <v>0</v>
      </c>
      <c r="H60" s="181" t="s">
        <v>13</v>
      </c>
      <c r="I60" s="110"/>
      <c r="J60" s="110"/>
      <c r="K60" s="234"/>
    </row>
    <row r="61" spans="1:13" ht="4.5" customHeight="1" x14ac:dyDescent="0.35">
      <c r="B61" s="1"/>
      <c r="C61" s="1"/>
      <c r="D61" s="1"/>
      <c r="E61" s="1"/>
      <c r="F61" s="105"/>
      <c r="G61" s="1"/>
      <c r="H61" s="105"/>
      <c r="I61" s="110"/>
      <c r="J61" s="110"/>
      <c r="K61" s="234"/>
    </row>
    <row r="62" spans="1:13" x14ac:dyDescent="0.35">
      <c r="A62" s="246" t="s">
        <v>75</v>
      </c>
      <c r="B62" s="141">
        <v>0</v>
      </c>
      <c r="C62" s="141">
        <v>1</v>
      </c>
      <c r="D62" s="141">
        <v>13</v>
      </c>
      <c r="E62" s="141">
        <v>1</v>
      </c>
      <c r="F62" s="248">
        <v>0</v>
      </c>
      <c r="G62" s="141">
        <f>SUM(B62:F62)</f>
        <v>15</v>
      </c>
      <c r="H62" s="249">
        <f>(G62/G$68)</f>
        <v>0.20270270270270271</v>
      </c>
      <c r="I62" s="110"/>
      <c r="J62" s="110"/>
      <c r="K62" s="234"/>
    </row>
    <row r="63" spans="1:13" x14ac:dyDescent="0.35">
      <c r="A63" t="s">
        <v>81</v>
      </c>
      <c r="B63" s="1">
        <v>5</v>
      </c>
      <c r="C63" s="1">
        <v>0</v>
      </c>
      <c r="D63" s="1">
        <v>3</v>
      </c>
      <c r="E63" s="1">
        <v>0</v>
      </c>
      <c r="F63" s="104">
        <v>4</v>
      </c>
      <c r="G63" s="1">
        <f t="shared" ref="G63:G66" si="12">SUM(B63:F63)</f>
        <v>12</v>
      </c>
      <c r="H63" s="105">
        <f t="shared" ref="H63:H66" si="13">(G63/G$68)</f>
        <v>0.16216216216216217</v>
      </c>
      <c r="I63" s="110"/>
      <c r="J63" s="110"/>
      <c r="K63" s="234"/>
    </row>
    <row r="64" spans="1:13" x14ac:dyDescent="0.35">
      <c r="A64" s="113" t="s">
        <v>111</v>
      </c>
      <c r="B64" s="182">
        <v>0</v>
      </c>
      <c r="C64" s="183">
        <v>0</v>
      </c>
      <c r="D64" s="141">
        <v>1</v>
      </c>
      <c r="E64" s="141">
        <v>0</v>
      </c>
      <c r="F64" s="115">
        <v>0</v>
      </c>
      <c r="G64" s="141">
        <f t="shared" si="12"/>
        <v>1</v>
      </c>
      <c r="H64" s="226">
        <f t="shared" si="13"/>
        <v>1.3513513513513514E-2</v>
      </c>
      <c r="J64" s="110"/>
      <c r="K64" s="234"/>
    </row>
    <row r="65" spans="1:11" x14ac:dyDescent="0.35">
      <c r="A65" s="118" t="s">
        <v>28</v>
      </c>
      <c r="B65" s="184">
        <v>14</v>
      </c>
      <c r="C65" s="185">
        <v>0</v>
      </c>
      <c r="D65" s="1">
        <v>1</v>
      </c>
      <c r="E65" s="1">
        <v>0</v>
      </c>
      <c r="F65" s="120">
        <v>29</v>
      </c>
      <c r="G65" s="1">
        <f t="shared" si="12"/>
        <v>44</v>
      </c>
      <c r="H65" s="121">
        <f>(G65/G$68)</f>
        <v>0.59459459459459463</v>
      </c>
      <c r="J65" s="110"/>
      <c r="K65" s="234"/>
    </row>
    <row r="66" spans="1:11" ht="15" thickBot="1" x14ac:dyDescent="0.4">
      <c r="A66" s="186" t="s">
        <v>112</v>
      </c>
      <c r="B66" s="187">
        <v>2</v>
      </c>
      <c r="C66" s="188">
        <v>0</v>
      </c>
      <c r="D66" s="189">
        <v>0</v>
      </c>
      <c r="E66" s="189">
        <v>0</v>
      </c>
      <c r="F66" s="247">
        <v>0</v>
      </c>
      <c r="G66" s="189">
        <f t="shared" si="12"/>
        <v>2</v>
      </c>
      <c r="H66" s="227">
        <f t="shared" si="13"/>
        <v>2.7027027027027029E-2</v>
      </c>
      <c r="J66" s="110"/>
      <c r="K66" s="234"/>
    </row>
    <row r="67" spans="1:11" ht="8" customHeight="1" thickTop="1" x14ac:dyDescent="0.35">
      <c r="A67" s="118"/>
      <c r="B67" s="190"/>
      <c r="C67" s="185"/>
      <c r="D67" s="1"/>
      <c r="E67" s="1"/>
      <c r="F67" s="104"/>
      <c r="G67" s="1"/>
      <c r="H67" s="121"/>
      <c r="J67" s="110"/>
      <c r="K67" s="234"/>
    </row>
    <row r="68" spans="1:11" ht="15" thickBot="1" x14ac:dyDescent="0.4">
      <c r="A68" s="191" t="s">
        <v>0</v>
      </c>
      <c r="B68" s="192">
        <f>SUM(B62:B66)</f>
        <v>21</v>
      </c>
      <c r="C68" s="192">
        <f t="shared" ref="C68:G68" si="14">SUM(C62:C66)</f>
        <v>1</v>
      </c>
      <c r="D68" s="192">
        <f t="shared" si="14"/>
        <v>18</v>
      </c>
      <c r="E68" s="192">
        <f t="shared" si="14"/>
        <v>1</v>
      </c>
      <c r="F68" s="192">
        <f t="shared" si="14"/>
        <v>33</v>
      </c>
      <c r="G68" s="192">
        <f t="shared" si="14"/>
        <v>74</v>
      </c>
      <c r="H68" s="129">
        <f>(F68/F$68)</f>
        <v>1</v>
      </c>
      <c r="J68" s="110"/>
      <c r="K68" s="234"/>
    </row>
    <row r="69" spans="1:11" x14ac:dyDescent="0.35">
      <c r="A69" s="106"/>
      <c r="B69" s="131"/>
      <c r="C69" s="131"/>
      <c r="D69" s="1"/>
      <c r="E69" s="1"/>
      <c r="F69" s="131"/>
      <c r="G69" s="131"/>
      <c r="J69" s="110"/>
      <c r="K69" s="234"/>
    </row>
    <row r="70" spans="1:11" ht="15" thickBot="1" x14ac:dyDescent="0.4">
      <c r="A70" s="107" t="s">
        <v>13</v>
      </c>
      <c r="B70" s="228">
        <f>(B68/$G$68)</f>
        <v>0.28378378378378377</v>
      </c>
      <c r="C70" s="228">
        <f t="shared" ref="C70:G70" si="15">(C68/$G$68)</f>
        <v>1.3513513513513514E-2</v>
      </c>
      <c r="D70" s="228">
        <f t="shared" si="15"/>
        <v>0.24324324324324326</v>
      </c>
      <c r="E70" s="228">
        <f t="shared" si="15"/>
        <v>1.3513513513513514E-2</v>
      </c>
      <c r="F70" s="228">
        <f t="shared" si="15"/>
        <v>0.44594594594594594</v>
      </c>
      <c r="G70" s="228">
        <f t="shared" si="15"/>
        <v>1</v>
      </c>
      <c r="J70" s="110"/>
      <c r="K70" s="234"/>
    </row>
    <row r="71" spans="1:11" x14ac:dyDescent="0.35">
      <c r="A71" s="106"/>
      <c r="B71" s="131"/>
      <c r="C71" s="131"/>
      <c r="D71" s="131"/>
      <c r="E71" s="131"/>
      <c r="F71" s="131"/>
      <c r="J71" s="131"/>
      <c r="K71" s="132"/>
    </row>
    <row r="72" spans="1:11" x14ac:dyDescent="0.35">
      <c r="A72" s="106"/>
      <c r="B72" s="131"/>
      <c r="C72" s="131"/>
      <c r="D72" s="131"/>
      <c r="E72" s="131"/>
      <c r="F72" s="131"/>
      <c r="J72" s="131"/>
      <c r="K72" s="132"/>
    </row>
    <row r="73" spans="1:11" x14ac:dyDescent="0.35">
      <c r="A73" s="194" t="s">
        <v>99</v>
      </c>
      <c r="B73" s="158"/>
      <c r="C73" s="158"/>
      <c r="D73" s="195"/>
      <c r="E73" s="193"/>
      <c r="F73" s="195"/>
      <c r="G73" s="193"/>
      <c r="H73" s="193"/>
      <c r="I73" s="104"/>
      <c r="J73" s="105"/>
      <c r="K73" s="132"/>
    </row>
    <row r="74" spans="1:11" x14ac:dyDescent="0.35">
      <c r="A74" s="194"/>
      <c r="B74" s="158"/>
      <c r="C74" s="158"/>
      <c r="D74" s="195"/>
      <c r="E74" s="195"/>
      <c r="F74" s="195"/>
      <c r="G74" s="195"/>
      <c r="H74" s="195"/>
      <c r="I74" s="104"/>
      <c r="J74" s="105"/>
      <c r="K74" s="132"/>
    </row>
    <row r="75" spans="1:11" ht="15" thickBot="1" x14ac:dyDescent="0.4">
      <c r="A75" s="134" t="s">
        <v>15</v>
      </c>
      <c r="B75" s="112" t="s">
        <v>37</v>
      </c>
      <c r="C75" s="112" t="s">
        <v>104</v>
      </c>
      <c r="D75" s="112" t="s">
        <v>39</v>
      </c>
      <c r="E75" s="112" t="s">
        <v>40</v>
      </c>
      <c r="F75" s="112" t="s">
        <v>105</v>
      </c>
      <c r="G75" s="112" t="s">
        <v>49</v>
      </c>
      <c r="H75" s="101" t="s">
        <v>45</v>
      </c>
      <c r="I75" s="112" t="s">
        <v>0</v>
      </c>
      <c r="J75" s="112" t="s">
        <v>13</v>
      </c>
      <c r="K75" s="234"/>
    </row>
    <row r="76" spans="1:11" x14ac:dyDescent="0.35">
      <c r="A76" s="196"/>
      <c r="B76" s="127"/>
      <c r="C76" s="127"/>
      <c r="D76" s="127"/>
      <c r="E76" s="127"/>
      <c r="F76" s="127"/>
      <c r="G76" s="127"/>
      <c r="H76" s="127"/>
      <c r="I76" s="1"/>
      <c r="J76" s="127"/>
    </row>
    <row r="77" spans="1:11" x14ac:dyDescent="0.35">
      <c r="A77" s="263" t="s">
        <v>20</v>
      </c>
      <c r="B77" s="116">
        <v>2</v>
      </c>
      <c r="C77" s="116">
        <v>8</v>
      </c>
      <c r="D77" s="116">
        <v>416</v>
      </c>
      <c r="E77" s="116">
        <v>1386</v>
      </c>
      <c r="F77" s="116">
        <v>6</v>
      </c>
      <c r="G77" s="116">
        <v>13</v>
      </c>
      <c r="H77" s="116">
        <v>37</v>
      </c>
      <c r="I77" s="264">
        <f>SUM(B77:H77)</f>
        <v>1868</v>
      </c>
      <c r="J77" s="117">
        <f>(I77/I$84)</f>
        <v>0.3949260042283298</v>
      </c>
    </row>
    <row r="78" spans="1:11" x14ac:dyDescent="0.35">
      <c r="A78" s="251" t="s">
        <v>113</v>
      </c>
      <c r="B78" s="252">
        <v>0</v>
      </c>
      <c r="C78" s="252">
        <v>0</v>
      </c>
      <c r="D78" s="252">
        <v>15</v>
      </c>
      <c r="E78" s="252">
        <v>12</v>
      </c>
      <c r="F78" s="252">
        <v>0</v>
      </c>
      <c r="G78" s="252">
        <v>0</v>
      </c>
      <c r="H78" s="252">
        <v>0</v>
      </c>
      <c r="I78" s="253">
        <f t="shared" ref="I78:I82" si="16">SUM(B78:H78)</f>
        <v>27</v>
      </c>
      <c r="J78" s="257">
        <f t="shared" ref="J78:J82" si="17">(I78/I$84)</f>
        <v>5.7082452431289638E-3</v>
      </c>
    </row>
    <row r="79" spans="1:11" x14ac:dyDescent="0.35">
      <c r="A79" s="263" t="s">
        <v>114</v>
      </c>
      <c r="B79" s="116">
        <v>0</v>
      </c>
      <c r="C79" s="116">
        <v>0</v>
      </c>
      <c r="D79" s="116">
        <v>1</v>
      </c>
      <c r="E79" s="116">
        <v>8</v>
      </c>
      <c r="F79" s="116">
        <v>0</v>
      </c>
      <c r="G79" s="116">
        <v>0</v>
      </c>
      <c r="H79" s="116">
        <v>0</v>
      </c>
      <c r="I79" s="264">
        <f t="shared" si="16"/>
        <v>9</v>
      </c>
      <c r="J79" s="117">
        <f t="shared" si="17"/>
        <v>1.9027484143763213E-3</v>
      </c>
    </row>
    <row r="80" spans="1:11" x14ac:dyDescent="0.35">
      <c r="A80" s="254" t="s">
        <v>115</v>
      </c>
      <c r="B80" s="255">
        <v>0</v>
      </c>
      <c r="C80" s="256">
        <v>0</v>
      </c>
      <c r="D80" s="256">
        <v>5</v>
      </c>
      <c r="E80" s="256">
        <v>0</v>
      </c>
      <c r="F80" s="255">
        <v>0</v>
      </c>
      <c r="G80" s="252">
        <v>0</v>
      </c>
      <c r="H80" s="252">
        <v>0</v>
      </c>
      <c r="I80" s="253">
        <f t="shared" si="16"/>
        <v>5</v>
      </c>
      <c r="J80" s="257">
        <f t="shared" si="17"/>
        <v>1.0570824524312897E-3</v>
      </c>
      <c r="K80" s="234"/>
    </row>
    <row r="81" spans="1:11" x14ac:dyDescent="0.35">
      <c r="A81" s="137" t="s">
        <v>18</v>
      </c>
      <c r="B81" s="115">
        <v>9</v>
      </c>
      <c r="C81" s="115">
        <v>32</v>
      </c>
      <c r="D81" s="115">
        <v>864</v>
      </c>
      <c r="E81" s="115">
        <v>1467</v>
      </c>
      <c r="F81" s="115">
        <v>12</v>
      </c>
      <c r="G81" s="116">
        <v>2</v>
      </c>
      <c r="H81" s="116">
        <v>45</v>
      </c>
      <c r="I81" s="264">
        <f t="shared" si="16"/>
        <v>2431</v>
      </c>
      <c r="J81" s="117">
        <f t="shared" si="17"/>
        <v>0.51395348837209298</v>
      </c>
      <c r="K81" s="234"/>
    </row>
    <row r="82" spans="1:11" ht="15" thickBot="1" x14ac:dyDescent="0.4">
      <c r="A82" s="258" t="s">
        <v>25</v>
      </c>
      <c r="B82" s="259">
        <v>0</v>
      </c>
      <c r="C82" s="260">
        <v>0</v>
      </c>
      <c r="D82" s="260">
        <v>83</v>
      </c>
      <c r="E82" s="260">
        <v>301</v>
      </c>
      <c r="F82" s="260">
        <v>1</v>
      </c>
      <c r="G82" s="261">
        <v>0</v>
      </c>
      <c r="H82" s="261">
        <v>5</v>
      </c>
      <c r="I82" s="61">
        <f t="shared" si="16"/>
        <v>390</v>
      </c>
      <c r="J82" s="262">
        <f t="shared" si="17"/>
        <v>8.2452431289640596E-2</v>
      </c>
      <c r="K82" s="234"/>
    </row>
    <row r="83" spans="1:11" ht="15" thickTop="1" x14ac:dyDescent="0.35">
      <c r="A83" s="142"/>
      <c r="B83" s="143"/>
      <c r="C83" s="144"/>
      <c r="D83" s="144"/>
      <c r="E83" s="144"/>
      <c r="F83" s="127"/>
      <c r="G83" s="127"/>
      <c r="H83" s="127"/>
      <c r="I83" s="250"/>
      <c r="J83" s="167"/>
      <c r="K83" s="234"/>
    </row>
    <row r="84" spans="1:11" ht="15" thickBot="1" x14ac:dyDescent="0.4">
      <c r="A84" s="197" t="s">
        <v>0</v>
      </c>
      <c r="B84" s="198">
        <f>SUM(B77:B83)</f>
        <v>11</v>
      </c>
      <c r="C84" s="198">
        <f t="shared" ref="C84:H84" si="18">SUM(C77:C83)</f>
        <v>40</v>
      </c>
      <c r="D84" s="198">
        <f t="shared" si="18"/>
        <v>1384</v>
      </c>
      <c r="E84" s="198">
        <f t="shared" si="18"/>
        <v>3174</v>
      </c>
      <c r="F84" s="198">
        <f t="shared" si="18"/>
        <v>19</v>
      </c>
      <c r="G84" s="198">
        <f t="shared" si="18"/>
        <v>15</v>
      </c>
      <c r="H84" s="198">
        <f t="shared" si="18"/>
        <v>87</v>
      </c>
      <c r="I84" s="198">
        <f>SUM(I77:I83)</f>
        <v>4730</v>
      </c>
      <c r="J84" s="129">
        <f>(H84/H$84)</f>
        <v>1</v>
      </c>
      <c r="K84" s="234"/>
    </row>
    <row r="85" spans="1:11" x14ac:dyDescent="0.35">
      <c r="A85" s="142"/>
      <c r="B85" s="119"/>
      <c r="C85" s="119"/>
      <c r="D85" s="127"/>
      <c r="E85" s="167"/>
      <c r="F85" s="127"/>
      <c r="G85" s="127"/>
      <c r="H85" s="121"/>
      <c r="I85" s="1"/>
      <c r="J85" s="127"/>
      <c r="K85" s="234"/>
    </row>
    <row r="86" spans="1:11" ht="15" thickBot="1" x14ac:dyDescent="0.4">
      <c r="A86" s="199" t="s">
        <v>13</v>
      </c>
      <c r="B86" s="229">
        <f>(B84/$I$84)</f>
        <v>2.3255813953488372E-3</v>
      </c>
      <c r="C86" s="229">
        <f>(C84/$I$84)</f>
        <v>8.4566596194503175E-3</v>
      </c>
      <c r="D86" s="229">
        <f>(D84/$I$84)</f>
        <v>0.29260042283298099</v>
      </c>
      <c r="E86" s="229">
        <f>(E84/$I$84)</f>
        <v>0.67103594080338269</v>
      </c>
      <c r="F86" s="229">
        <f>(F84/$I$84)</f>
        <v>4.0169133192389005E-3</v>
      </c>
      <c r="G86" s="229">
        <f>(G84/$I$84)</f>
        <v>3.1712473572938688E-3</v>
      </c>
      <c r="H86" s="229">
        <f>(H84/$I$84)</f>
        <v>1.8393234672304439E-2</v>
      </c>
      <c r="I86" s="229">
        <f>(I84/$I$84)</f>
        <v>1</v>
      </c>
      <c r="J86" s="127"/>
      <c r="K86" s="234"/>
    </row>
    <row r="87" spans="1:11" x14ac:dyDescent="0.35">
      <c r="A87" s="200"/>
      <c r="B87" s="201"/>
      <c r="C87" s="201"/>
      <c r="D87" s="201"/>
      <c r="E87" s="201"/>
      <c r="F87" s="201"/>
      <c r="G87" s="201"/>
      <c r="H87" s="111"/>
      <c r="I87" s="110"/>
      <c r="J87" s="110"/>
      <c r="K87" s="234"/>
    </row>
    <row r="88" spans="1:11" x14ac:dyDescent="0.35">
      <c r="A88" s="200"/>
      <c r="B88" s="202"/>
      <c r="C88" s="202"/>
      <c r="D88" s="202"/>
      <c r="E88" s="202"/>
      <c r="F88" s="202"/>
      <c r="G88" s="202"/>
      <c r="H88" s="105"/>
      <c r="I88" s="131"/>
      <c r="J88" s="131"/>
      <c r="K88" s="132"/>
    </row>
    <row r="89" spans="1:11" x14ac:dyDescent="0.35">
      <c r="A89" s="194" t="s">
        <v>100</v>
      </c>
      <c r="B89" s="202"/>
      <c r="C89" s="202"/>
      <c r="D89" s="203"/>
      <c r="E89" s="202"/>
      <c r="F89" s="202"/>
      <c r="G89" s="202"/>
      <c r="H89" s="130"/>
      <c r="I89" s="105"/>
      <c r="J89" s="131"/>
      <c r="K89" s="132"/>
    </row>
    <row r="90" spans="1:11" x14ac:dyDescent="0.35">
      <c r="A90" s="118"/>
      <c r="B90" s="202"/>
      <c r="C90" s="202"/>
      <c r="D90" s="203"/>
      <c r="E90" s="202"/>
      <c r="F90" s="202"/>
      <c r="G90" s="202"/>
      <c r="H90" s="130"/>
      <c r="I90" s="105"/>
      <c r="J90" s="131"/>
      <c r="K90" s="132"/>
    </row>
    <row r="91" spans="1:11" ht="15" thickBot="1" x14ac:dyDescent="0.4">
      <c r="A91" s="204" t="s">
        <v>15</v>
      </c>
      <c r="B91" s="112" t="s">
        <v>37</v>
      </c>
      <c r="C91" s="112" t="s">
        <v>38</v>
      </c>
      <c r="D91" s="112" t="s">
        <v>39</v>
      </c>
      <c r="E91" s="112" t="s">
        <v>73</v>
      </c>
      <c r="F91" s="112" t="s">
        <v>40</v>
      </c>
      <c r="G91" s="112" t="s">
        <v>49</v>
      </c>
      <c r="H91" s="112" t="s">
        <v>45</v>
      </c>
      <c r="I91" s="112" t="s">
        <v>0</v>
      </c>
      <c r="J91" s="112" t="s">
        <v>13</v>
      </c>
    </row>
    <row r="92" spans="1:11" x14ac:dyDescent="0.35">
      <c r="A92" s="205"/>
      <c r="B92" s="127"/>
      <c r="C92" s="127"/>
      <c r="D92" s="127"/>
      <c r="E92" s="127"/>
      <c r="F92" s="127"/>
      <c r="G92" s="127"/>
      <c r="H92" s="127"/>
      <c r="I92" s="127"/>
      <c r="J92" s="127"/>
    </row>
    <row r="93" spans="1:11" x14ac:dyDescent="0.35">
      <c r="A93" s="113" t="s">
        <v>16</v>
      </c>
      <c r="B93" s="115">
        <v>37</v>
      </c>
      <c r="C93" s="115">
        <v>21</v>
      </c>
      <c r="D93" s="115">
        <v>14023</v>
      </c>
      <c r="E93" s="115">
        <v>942</v>
      </c>
      <c r="F93" s="115">
        <v>59</v>
      </c>
      <c r="G93" s="140">
        <v>28</v>
      </c>
      <c r="H93" s="116">
        <v>71</v>
      </c>
      <c r="I93" s="116">
        <f>SUM(B93:H93)</f>
        <v>15181</v>
      </c>
      <c r="J93" s="117">
        <f>(H93/H$96)</f>
        <v>0.9726027397260274</v>
      </c>
    </row>
    <row r="94" spans="1:11" ht="15" thickBot="1" x14ac:dyDescent="0.4">
      <c r="A94" s="122" t="s">
        <v>89</v>
      </c>
      <c r="B94" s="148">
        <v>0</v>
      </c>
      <c r="C94" s="148">
        <v>0</v>
      </c>
      <c r="D94" s="123">
        <v>83</v>
      </c>
      <c r="E94" s="148">
        <v>106</v>
      </c>
      <c r="F94" s="148">
        <v>1</v>
      </c>
      <c r="G94" s="206">
        <v>1</v>
      </c>
      <c r="H94" s="206">
        <v>2</v>
      </c>
      <c r="I94" s="124">
        <f>SUM(B94:H94)</f>
        <v>193</v>
      </c>
      <c r="J94" s="125">
        <f>(H94/H$96)</f>
        <v>2.7397260273972601E-2</v>
      </c>
    </row>
    <row r="95" spans="1:11" ht="15" thickTop="1" x14ac:dyDescent="0.35">
      <c r="A95" s="207"/>
      <c r="B95" s="208"/>
      <c r="C95" s="208"/>
      <c r="D95" s="127"/>
      <c r="E95" s="209"/>
      <c r="F95" s="127"/>
      <c r="G95" s="127"/>
      <c r="H95" s="127"/>
      <c r="I95" s="127"/>
      <c r="J95" s="121"/>
    </row>
    <row r="96" spans="1:11" ht="15" thickBot="1" x14ac:dyDescent="0.4">
      <c r="A96" s="44" t="s">
        <v>0</v>
      </c>
      <c r="B96" s="210">
        <f>SUM(B93:B95)</f>
        <v>37</v>
      </c>
      <c r="C96" s="210">
        <f t="shared" ref="C96:I96" si="19">SUM(C93:C95)</f>
        <v>21</v>
      </c>
      <c r="D96" s="210">
        <f t="shared" si="19"/>
        <v>14106</v>
      </c>
      <c r="E96" s="210">
        <f t="shared" si="19"/>
        <v>1048</v>
      </c>
      <c r="F96" s="210">
        <f t="shared" si="19"/>
        <v>60</v>
      </c>
      <c r="G96" s="210">
        <f t="shared" si="19"/>
        <v>29</v>
      </c>
      <c r="H96" s="210">
        <f t="shared" si="19"/>
        <v>73</v>
      </c>
      <c r="I96" s="210">
        <f t="shared" si="19"/>
        <v>15374</v>
      </c>
      <c r="J96" s="129">
        <f>(H96/H$96)</f>
        <v>1</v>
      </c>
    </row>
    <row r="97" spans="1:11" x14ac:dyDescent="0.35">
      <c r="A97" s="126"/>
      <c r="B97" s="127"/>
      <c r="C97" s="127"/>
      <c r="D97" s="127"/>
      <c r="E97" s="211"/>
      <c r="F97" s="127"/>
      <c r="G97" s="127"/>
      <c r="H97" s="127"/>
      <c r="I97" s="127"/>
      <c r="J97" s="167"/>
    </row>
    <row r="98" spans="1:11" ht="15" thickBot="1" x14ac:dyDescent="0.4">
      <c r="A98" s="128" t="s">
        <v>13</v>
      </c>
      <c r="B98" s="230">
        <f>(B96/$I96)</f>
        <v>2.4066605958111098E-3</v>
      </c>
      <c r="C98" s="230">
        <f t="shared" ref="C98:I98" si="20">(C96/$I96)</f>
        <v>1.3659425003252244E-3</v>
      </c>
      <c r="D98" s="230">
        <f t="shared" si="20"/>
        <v>0.91752309093274365</v>
      </c>
      <c r="E98" s="230">
        <f t="shared" si="20"/>
        <v>6.8167035254325478E-2</v>
      </c>
      <c r="F98" s="230">
        <f t="shared" si="20"/>
        <v>3.9026928580720697E-3</v>
      </c>
      <c r="G98" s="230">
        <f t="shared" si="20"/>
        <v>1.886301548068167E-3</v>
      </c>
      <c r="H98" s="230">
        <f t="shared" si="20"/>
        <v>4.7482763106543513E-3</v>
      </c>
      <c r="I98" s="230">
        <f t="shared" si="20"/>
        <v>1</v>
      </c>
      <c r="J98" s="127"/>
    </row>
    <row r="99" spans="1:11" x14ac:dyDescent="0.35">
      <c r="A99" s="106"/>
      <c r="B99" s="158"/>
      <c r="C99" s="131"/>
      <c r="D99" s="158"/>
      <c r="E99" s="158"/>
      <c r="F99" s="131"/>
      <c r="G99" s="158"/>
      <c r="H99" s="105"/>
      <c r="I99" s="131"/>
      <c r="J99" s="131"/>
      <c r="K99" s="132"/>
    </row>
    <row r="100" spans="1:11" x14ac:dyDescent="0.35">
      <c r="A100" s="106"/>
      <c r="B100" s="158"/>
      <c r="C100" s="131"/>
      <c r="D100" s="158"/>
      <c r="E100" s="158"/>
      <c r="F100" s="131"/>
      <c r="G100" s="158"/>
      <c r="H100" s="105"/>
      <c r="I100" s="105"/>
      <c r="J100" s="131"/>
      <c r="K100" s="132"/>
    </row>
    <row r="101" spans="1:11" x14ac:dyDescent="0.35">
      <c r="A101" s="106"/>
      <c r="B101" s="158"/>
      <c r="C101" s="131"/>
      <c r="D101" s="158"/>
      <c r="E101" s="158"/>
      <c r="F101" s="131"/>
      <c r="G101" s="158"/>
      <c r="H101" s="105"/>
      <c r="I101" s="105"/>
      <c r="J101" s="131"/>
      <c r="K101" s="132"/>
    </row>
    <row r="102" spans="1:11" x14ac:dyDescent="0.35">
      <c r="A102" s="106"/>
      <c r="B102" s="158"/>
      <c r="C102" s="131"/>
      <c r="D102" s="158"/>
      <c r="E102" s="158"/>
      <c r="F102" s="131"/>
      <c r="G102" s="158"/>
      <c r="H102" s="105"/>
      <c r="I102" s="105"/>
      <c r="J102" s="131"/>
      <c r="K102" s="132"/>
    </row>
    <row r="103" spans="1:11" x14ac:dyDescent="0.35">
      <c r="A103" s="106"/>
      <c r="B103" s="158"/>
      <c r="C103" s="131"/>
      <c r="D103" s="158"/>
      <c r="E103" s="158"/>
      <c r="F103" s="131"/>
      <c r="G103" s="158"/>
      <c r="H103" s="105"/>
      <c r="I103" s="105"/>
      <c r="J103" s="131"/>
      <c r="K103" s="132"/>
    </row>
    <row r="104" spans="1:11" x14ac:dyDescent="0.35">
      <c r="A104" s="106"/>
      <c r="B104" s="158"/>
      <c r="C104" s="131"/>
      <c r="D104" s="158"/>
      <c r="E104" s="158"/>
      <c r="F104" s="131"/>
      <c r="G104" s="158"/>
      <c r="H104" s="105"/>
      <c r="I104" s="105"/>
      <c r="J104" s="131"/>
      <c r="K104" s="132"/>
    </row>
    <row r="105" spans="1:11" x14ac:dyDescent="0.35">
      <c r="A105" s="212" t="s">
        <v>101</v>
      </c>
      <c r="B105" s="158"/>
      <c r="C105" s="158"/>
      <c r="D105" s="158"/>
      <c r="E105" s="158"/>
      <c r="F105" s="158"/>
      <c r="G105" s="158"/>
      <c r="H105" s="158"/>
      <c r="I105" s="158"/>
      <c r="J105" s="213"/>
      <c r="K105" s="132"/>
    </row>
    <row r="106" spans="1:11" x14ac:dyDescent="0.35">
      <c r="A106" s="179"/>
      <c r="B106" s="158"/>
      <c r="C106" s="158"/>
      <c r="D106" s="214"/>
      <c r="E106" s="215"/>
      <c r="F106" s="215"/>
      <c r="G106" s="215"/>
      <c r="H106" s="215"/>
      <c r="I106" s="158"/>
      <c r="J106" s="105"/>
      <c r="K106" s="132"/>
    </row>
    <row r="107" spans="1:11" ht="15" thickBot="1" x14ac:dyDescent="0.4">
      <c r="A107" s="216" t="s">
        <v>15</v>
      </c>
      <c r="B107" s="101" t="s">
        <v>37</v>
      </c>
      <c r="C107" s="101" t="s">
        <v>104</v>
      </c>
      <c r="D107" s="101" t="s">
        <v>39</v>
      </c>
      <c r="E107" s="101" t="s">
        <v>40</v>
      </c>
      <c r="F107" s="101" t="s">
        <v>105</v>
      </c>
      <c r="G107" s="101" t="s">
        <v>49</v>
      </c>
      <c r="H107" s="101" t="s">
        <v>45</v>
      </c>
      <c r="I107" s="17" t="s">
        <v>0</v>
      </c>
      <c r="J107" s="235" t="s">
        <v>13</v>
      </c>
      <c r="K107"/>
    </row>
    <row r="108" spans="1:11" x14ac:dyDescent="0.35">
      <c r="B108" s="1"/>
      <c r="C108" s="1"/>
      <c r="D108" s="1"/>
      <c r="E108" s="1"/>
      <c r="F108" s="1"/>
      <c r="G108" s="1"/>
      <c r="H108" s="1"/>
      <c r="I108" s="1"/>
      <c r="J108" s="231"/>
      <c r="K108"/>
    </row>
    <row r="109" spans="1:11" x14ac:dyDescent="0.35">
      <c r="A109" s="113" t="s">
        <v>77</v>
      </c>
      <c r="B109" s="265">
        <v>0</v>
      </c>
      <c r="C109" s="265">
        <v>0</v>
      </c>
      <c r="D109" s="266">
        <v>23</v>
      </c>
      <c r="E109" s="265">
        <v>1</v>
      </c>
      <c r="F109" s="265">
        <v>0</v>
      </c>
      <c r="G109" s="265">
        <v>0</v>
      </c>
      <c r="H109" s="265">
        <v>0</v>
      </c>
      <c r="I109" s="264">
        <f t="shared" ref="I109:I119" si="21">SUM(B109:H109)</f>
        <v>24</v>
      </c>
      <c r="J109" s="117">
        <f t="shared" ref="J109:J119" si="22">(I109/I$122)</f>
        <v>4.120879120879121E-3</v>
      </c>
      <c r="K109"/>
    </row>
    <row r="110" spans="1:11" x14ac:dyDescent="0.35">
      <c r="A110" s="118" t="s">
        <v>23</v>
      </c>
      <c r="B110" s="267">
        <v>0</v>
      </c>
      <c r="C110" s="267">
        <v>8</v>
      </c>
      <c r="D110" s="203">
        <v>497</v>
      </c>
      <c r="E110" s="267">
        <v>171</v>
      </c>
      <c r="F110" s="120">
        <v>1</v>
      </c>
      <c r="G110" s="267">
        <v>1</v>
      </c>
      <c r="H110" s="267">
        <v>8</v>
      </c>
      <c r="I110" s="250">
        <f t="shared" si="21"/>
        <v>686</v>
      </c>
      <c r="J110" s="121">
        <f t="shared" si="22"/>
        <v>0.11778846153846154</v>
      </c>
      <c r="K110"/>
    </row>
    <row r="111" spans="1:11" x14ac:dyDescent="0.35">
      <c r="A111" s="113" t="s">
        <v>80</v>
      </c>
      <c r="B111" s="265">
        <v>0</v>
      </c>
      <c r="C111" s="265">
        <v>0</v>
      </c>
      <c r="D111" s="266">
        <v>1</v>
      </c>
      <c r="E111" s="265">
        <v>0</v>
      </c>
      <c r="F111" s="265">
        <v>0</v>
      </c>
      <c r="G111" s="265">
        <v>0</v>
      </c>
      <c r="H111" s="265">
        <v>0</v>
      </c>
      <c r="I111" s="264">
        <f t="shared" si="21"/>
        <v>1</v>
      </c>
      <c r="J111" s="117">
        <f t="shared" si="22"/>
        <v>1.7170329670329672E-4</v>
      </c>
      <c r="K111"/>
    </row>
    <row r="112" spans="1:11" x14ac:dyDescent="0.35">
      <c r="A112" s="118" t="s">
        <v>116</v>
      </c>
      <c r="B112" s="203">
        <v>0</v>
      </c>
      <c r="C112" s="267">
        <v>0</v>
      </c>
      <c r="D112" s="203">
        <v>1</v>
      </c>
      <c r="E112" s="267">
        <v>0</v>
      </c>
      <c r="F112" s="267">
        <v>0</v>
      </c>
      <c r="G112" s="267">
        <v>0</v>
      </c>
      <c r="H112" s="267">
        <v>0</v>
      </c>
      <c r="I112" s="250">
        <f t="shared" si="21"/>
        <v>1</v>
      </c>
      <c r="J112" s="121">
        <f t="shared" si="22"/>
        <v>1.7170329670329672E-4</v>
      </c>
      <c r="K112"/>
    </row>
    <row r="113" spans="1:11" x14ac:dyDescent="0.35">
      <c r="A113" s="113" t="s">
        <v>83</v>
      </c>
      <c r="B113" s="265">
        <v>0</v>
      </c>
      <c r="C113" s="265">
        <v>0</v>
      </c>
      <c r="D113" s="266">
        <v>41</v>
      </c>
      <c r="E113" s="268">
        <v>0</v>
      </c>
      <c r="F113" s="268">
        <v>0</v>
      </c>
      <c r="G113" s="265">
        <v>0</v>
      </c>
      <c r="H113" s="115">
        <v>0</v>
      </c>
      <c r="I113" s="264">
        <f t="shared" si="21"/>
        <v>41</v>
      </c>
      <c r="J113" s="117">
        <f t="shared" si="22"/>
        <v>7.039835164835165E-3</v>
      </c>
      <c r="K113"/>
    </row>
    <row r="114" spans="1:11" x14ac:dyDescent="0.35">
      <c r="A114" s="118" t="s">
        <v>17</v>
      </c>
      <c r="B114" s="267">
        <v>20</v>
      </c>
      <c r="C114" s="267">
        <v>4</v>
      </c>
      <c r="D114" s="203">
        <v>2735</v>
      </c>
      <c r="E114" s="267">
        <v>247</v>
      </c>
      <c r="F114" s="269">
        <v>4</v>
      </c>
      <c r="G114" s="267">
        <v>8</v>
      </c>
      <c r="H114" s="267">
        <v>42</v>
      </c>
      <c r="I114" s="250">
        <f t="shared" si="21"/>
        <v>3060</v>
      </c>
      <c r="J114" s="121">
        <f t="shared" si="22"/>
        <v>0.52541208791208793</v>
      </c>
      <c r="K114"/>
    </row>
    <row r="115" spans="1:11" x14ac:dyDescent="0.35">
      <c r="A115" s="113" t="s">
        <v>87</v>
      </c>
      <c r="B115" s="265">
        <v>8</v>
      </c>
      <c r="C115" s="265">
        <v>1</v>
      </c>
      <c r="D115" s="266">
        <v>718</v>
      </c>
      <c r="E115" s="265">
        <v>236</v>
      </c>
      <c r="F115" s="268">
        <v>1</v>
      </c>
      <c r="G115" s="265">
        <v>0</v>
      </c>
      <c r="H115" s="265">
        <v>2</v>
      </c>
      <c r="I115" s="264">
        <f t="shared" si="21"/>
        <v>966</v>
      </c>
      <c r="J115" s="117">
        <f t="shared" si="22"/>
        <v>0.16586538461538461</v>
      </c>
      <c r="K115"/>
    </row>
    <row r="116" spans="1:11" x14ac:dyDescent="0.35">
      <c r="A116" s="118" t="s">
        <v>26</v>
      </c>
      <c r="B116" s="267">
        <v>7</v>
      </c>
      <c r="C116" s="267">
        <v>0</v>
      </c>
      <c r="D116" s="203">
        <v>124</v>
      </c>
      <c r="E116" s="267">
        <v>195</v>
      </c>
      <c r="F116" s="269">
        <v>1</v>
      </c>
      <c r="G116" s="267">
        <v>0</v>
      </c>
      <c r="H116" s="267">
        <v>3</v>
      </c>
      <c r="I116" s="250">
        <f t="shared" si="21"/>
        <v>330</v>
      </c>
      <c r="J116" s="121">
        <f t="shared" si="22"/>
        <v>5.6662087912087912E-2</v>
      </c>
      <c r="K116"/>
    </row>
    <row r="117" spans="1:11" x14ac:dyDescent="0.35">
      <c r="A117" s="113" t="s">
        <v>90</v>
      </c>
      <c r="B117" s="265">
        <v>0</v>
      </c>
      <c r="C117" s="265">
        <v>0</v>
      </c>
      <c r="D117" s="266">
        <v>172</v>
      </c>
      <c r="E117" s="265">
        <v>12</v>
      </c>
      <c r="F117" s="115">
        <v>1</v>
      </c>
      <c r="G117" s="265">
        <v>0</v>
      </c>
      <c r="H117" s="268">
        <v>4</v>
      </c>
      <c r="I117" s="264">
        <f t="shared" si="21"/>
        <v>189</v>
      </c>
      <c r="J117" s="117">
        <f t="shared" si="22"/>
        <v>3.245192307692308E-2</v>
      </c>
      <c r="K117"/>
    </row>
    <row r="118" spans="1:11" x14ac:dyDescent="0.35">
      <c r="A118" s="118" t="s">
        <v>91</v>
      </c>
      <c r="B118" s="267">
        <v>25</v>
      </c>
      <c r="C118" s="267">
        <v>0</v>
      </c>
      <c r="D118" s="203">
        <v>226</v>
      </c>
      <c r="E118" s="267">
        <v>12</v>
      </c>
      <c r="F118" s="267">
        <v>1</v>
      </c>
      <c r="G118" s="267">
        <v>2</v>
      </c>
      <c r="H118" s="267">
        <v>53</v>
      </c>
      <c r="I118" s="250">
        <f t="shared" si="21"/>
        <v>319</v>
      </c>
      <c r="J118" s="121">
        <f t="shared" si="22"/>
        <v>5.4773351648351648E-2</v>
      </c>
      <c r="K118"/>
    </row>
    <row r="119" spans="1:11" x14ac:dyDescent="0.35">
      <c r="A119" s="113" t="s">
        <v>92</v>
      </c>
      <c r="B119" s="265">
        <v>0</v>
      </c>
      <c r="C119" s="265">
        <v>1</v>
      </c>
      <c r="D119" s="266">
        <v>169</v>
      </c>
      <c r="E119" s="268">
        <v>31</v>
      </c>
      <c r="F119" s="268">
        <v>0</v>
      </c>
      <c r="G119" s="265">
        <v>0</v>
      </c>
      <c r="H119" s="265">
        <v>6</v>
      </c>
      <c r="I119" s="264">
        <f t="shared" si="21"/>
        <v>207</v>
      </c>
      <c r="J119" s="117">
        <f t="shared" si="22"/>
        <v>3.5542582417582416E-2</v>
      </c>
      <c r="K119"/>
    </row>
    <row r="120" spans="1:11" ht="5.5" customHeight="1" thickBot="1" x14ac:dyDescent="0.4">
      <c r="A120" s="122"/>
      <c r="B120" s="270"/>
      <c r="C120" s="270"/>
      <c r="D120" s="271"/>
      <c r="E120" s="270"/>
      <c r="F120" s="270"/>
      <c r="G120" s="272"/>
      <c r="H120" s="270"/>
      <c r="I120" s="273"/>
      <c r="J120" s="125"/>
      <c r="K120"/>
    </row>
    <row r="121" spans="1:11" ht="15" thickTop="1" x14ac:dyDescent="0.35">
      <c r="A121" s="218"/>
      <c r="B121" s="274"/>
      <c r="C121" s="275"/>
      <c r="D121" s="274"/>
      <c r="E121" s="274"/>
      <c r="F121" s="274"/>
      <c r="G121" s="274"/>
      <c r="H121" s="275"/>
      <c r="I121" s="250"/>
      <c r="J121" s="121"/>
      <c r="K121"/>
    </row>
    <row r="122" spans="1:11" ht="15" thickBot="1" x14ac:dyDescent="0.4">
      <c r="A122" s="219" t="s">
        <v>0</v>
      </c>
      <c r="B122" s="276">
        <f>SUM(B109:B121)</f>
        <v>60</v>
      </c>
      <c r="C122" s="276">
        <f t="shared" ref="C122:H122" si="23">SUM(C109:C121)</f>
        <v>14</v>
      </c>
      <c r="D122" s="276">
        <f t="shared" si="23"/>
        <v>4707</v>
      </c>
      <c r="E122" s="276">
        <f t="shared" si="23"/>
        <v>905</v>
      </c>
      <c r="F122" s="276">
        <f t="shared" si="23"/>
        <v>9</v>
      </c>
      <c r="G122" s="276">
        <f t="shared" si="23"/>
        <v>11</v>
      </c>
      <c r="H122" s="276">
        <f t="shared" si="23"/>
        <v>118</v>
      </c>
      <c r="I122" s="45">
        <f>SUM(B122:H122)</f>
        <v>5824</v>
      </c>
      <c r="J122" s="129">
        <f>(I122/I$122)</f>
        <v>1</v>
      </c>
      <c r="K122"/>
    </row>
    <row r="123" spans="1:11" x14ac:dyDescent="0.35">
      <c r="A123" s="218"/>
      <c r="B123" s="220"/>
      <c r="C123" s="221"/>
      <c r="D123" s="220"/>
      <c r="E123" s="175"/>
      <c r="F123" s="175"/>
      <c r="G123" s="175"/>
      <c r="H123" s="176"/>
      <c r="I123" s="211"/>
      <c r="J123" s="167"/>
    </row>
    <row r="124" spans="1:11" ht="15" thickBot="1" x14ac:dyDescent="0.4">
      <c r="A124" s="107" t="s">
        <v>102</v>
      </c>
      <c r="B124" s="108">
        <f t="shared" ref="B124:I124" si="24">(B122/$I$122)</f>
        <v>1.0302197802197802E-2</v>
      </c>
      <c r="C124" s="108">
        <f t="shared" si="24"/>
        <v>2.403846153846154E-3</v>
      </c>
      <c r="D124" s="108">
        <f t="shared" si="24"/>
        <v>0.80820741758241754</v>
      </c>
      <c r="E124" s="108">
        <f t="shared" si="24"/>
        <v>0.15539148351648352</v>
      </c>
      <c r="F124" s="108">
        <f t="shared" si="24"/>
        <v>1.5453296703296703E-3</v>
      </c>
      <c r="G124" s="108">
        <f t="shared" si="24"/>
        <v>1.8887362637362637E-3</v>
      </c>
      <c r="H124" s="108">
        <f t="shared" si="24"/>
        <v>2.0260989010989012E-2</v>
      </c>
      <c r="I124" s="108">
        <f t="shared" si="24"/>
        <v>1</v>
      </c>
    </row>
    <row r="125" spans="1:11" x14ac:dyDescent="0.35">
      <c r="A125" s="106"/>
      <c r="B125" s="104"/>
      <c r="C125" s="104"/>
      <c r="D125" s="131"/>
      <c r="E125" s="131"/>
      <c r="F125" s="131"/>
      <c r="G125" s="131"/>
      <c r="H125" s="131"/>
      <c r="I125" s="131"/>
      <c r="J125" s="222"/>
      <c r="K125" s="111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2" customWidth="1"/>
    <col min="2" max="2" width="12.90625" style="20" bestFit="1" customWidth="1"/>
    <col min="3" max="3" width="8.90625" style="20" bestFit="1" customWidth="1"/>
    <col min="4" max="4" width="10.90625" style="20" bestFit="1" customWidth="1"/>
    <col min="5" max="5" width="7.90625" style="20" bestFit="1" customWidth="1"/>
    <col min="6" max="6" width="14.453125" style="20" bestFit="1" customWidth="1"/>
    <col min="7" max="7" width="7.6328125" style="20" bestFit="1" customWidth="1"/>
    <col min="8" max="8" width="11.08984375" style="20" bestFit="1" customWidth="1"/>
    <col min="9" max="9" width="11.6328125" style="20" bestFit="1" customWidth="1"/>
    <col min="10" max="10" width="10.36328125" style="20" bestFit="1" customWidth="1"/>
    <col min="11" max="12" width="11.08984375" style="20" bestFit="1" customWidth="1"/>
    <col min="13" max="13" width="9.36328125" style="24" customWidth="1"/>
    <col min="14" max="14" width="10" style="42" customWidth="1"/>
    <col min="15" max="15" width="57" style="40"/>
  </cols>
  <sheetData>
    <row r="1" spans="1:15" ht="18.5" x14ac:dyDescent="0.45">
      <c r="A1" s="280" t="s">
        <v>46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5" ht="18.5" x14ac:dyDescent="0.45">
      <c r="A2" s="280" t="s">
        <v>47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5" ht="18.5" x14ac:dyDescent="0.45">
      <c r="A3" s="280" t="s">
        <v>72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5" ht="18.5" x14ac:dyDescent="0.45">
      <c r="A4" s="280" t="s">
        <v>71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5" s="40" customFormat="1" ht="12.75" customHeight="1" x14ac:dyDescent="0.35">
      <c r="A5" s="1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4"/>
      <c r="N5" s="42"/>
    </row>
    <row r="6" spans="1:15" s="40" customFormat="1" ht="15" thickBot="1" x14ac:dyDescent="0.4">
      <c r="A6" s="48" t="s">
        <v>15</v>
      </c>
      <c r="B6" s="55" t="s">
        <v>37</v>
      </c>
      <c r="C6" s="17" t="s">
        <v>39</v>
      </c>
      <c r="D6" s="17" t="s">
        <v>38</v>
      </c>
      <c r="E6" s="17" t="s">
        <v>41</v>
      </c>
      <c r="F6" s="56" t="s">
        <v>50</v>
      </c>
      <c r="G6" s="17" t="s">
        <v>40</v>
      </c>
      <c r="H6" s="17" t="s">
        <v>42</v>
      </c>
      <c r="I6" s="17" t="s">
        <v>43</v>
      </c>
      <c r="J6" s="17" t="s">
        <v>44</v>
      </c>
      <c r="K6" s="17" t="s">
        <v>49</v>
      </c>
      <c r="L6" s="25" t="s">
        <v>45</v>
      </c>
      <c r="M6" s="25" t="s">
        <v>0</v>
      </c>
      <c r="N6" s="41" t="s">
        <v>13</v>
      </c>
    </row>
    <row r="7" spans="1:15" ht="6" customHeight="1" x14ac:dyDescent="0.35">
      <c r="A7" s="4"/>
      <c r="B7" s="8"/>
      <c r="C7" s="8"/>
      <c r="D7" s="8"/>
      <c r="E7" s="8"/>
      <c r="F7" s="8"/>
      <c r="G7" s="8"/>
      <c r="I7" s="8"/>
      <c r="J7" s="8"/>
      <c r="K7" s="8"/>
      <c r="L7" s="8"/>
      <c r="M7" s="8"/>
      <c r="N7" s="8"/>
      <c r="O7"/>
    </row>
    <row r="8" spans="1:15" x14ac:dyDescent="0.35">
      <c r="A8" s="64"/>
      <c r="B8" s="65"/>
      <c r="C8" s="66"/>
      <c r="D8" s="65"/>
      <c r="E8" s="65"/>
      <c r="F8" s="65"/>
      <c r="G8" s="65"/>
      <c r="H8" s="65"/>
      <c r="I8" s="65"/>
      <c r="J8" s="65"/>
      <c r="K8" s="65"/>
      <c r="L8" s="65"/>
      <c r="M8" s="43">
        <f>SUM(B8:L8)</f>
        <v>0</v>
      </c>
      <c r="N8" s="50" t="e">
        <f t="shared" ref="N8:N21" si="0">(M8/M$51)</f>
        <v>#DIV/0!</v>
      </c>
    </row>
    <row r="9" spans="1:15" x14ac:dyDescent="0.35">
      <c r="A9" s="63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24">
        <f t="shared" ref="M9:M51" si="1">SUM(B9:L9)</f>
        <v>0</v>
      </c>
      <c r="N9" s="52" t="e">
        <f t="shared" si="0"/>
        <v>#DIV/0!</v>
      </c>
    </row>
    <row r="10" spans="1:15" x14ac:dyDescent="0.35">
      <c r="A10" s="64"/>
      <c r="B10" s="65"/>
      <c r="C10" s="66"/>
      <c r="D10" s="65"/>
      <c r="E10" s="65"/>
      <c r="F10" s="65"/>
      <c r="G10" s="66"/>
      <c r="H10" s="65"/>
      <c r="I10" s="65"/>
      <c r="J10" s="65"/>
      <c r="K10" s="65"/>
      <c r="L10" s="65"/>
      <c r="M10" s="43">
        <f t="shared" si="1"/>
        <v>0</v>
      </c>
      <c r="N10" s="50" t="e">
        <f t="shared" si="0"/>
        <v>#DIV/0!</v>
      </c>
    </row>
    <row r="11" spans="1:15" x14ac:dyDescent="0.35">
      <c r="A11" s="63"/>
      <c r="B11" s="67"/>
      <c r="C11" s="68"/>
      <c r="D11" s="67"/>
      <c r="E11" s="67"/>
      <c r="F11" s="67"/>
      <c r="G11" s="68"/>
      <c r="H11" s="67"/>
      <c r="I11" s="67"/>
      <c r="J11" s="67"/>
      <c r="K11" s="68"/>
      <c r="L11" s="68"/>
      <c r="M11" s="24">
        <f t="shared" si="1"/>
        <v>0</v>
      </c>
      <c r="N11" s="52" t="e">
        <f t="shared" si="0"/>
        <v>#DIV/0!</v>
      </c>
    </row>
    <row r="12" spans="1:15" x14ac:dyDescent="0.35">
      <c r="A12" s="64"/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43">
        <f t="shared" si="1"/>
        <v>0</v>
      </c>
      <c r="N12" s="50" t="e">
        <f t="shared" si="0"/>
        <v>#DIV/0!</v>
      </c>
    </row>
    <row r="13" spans="1:15" x14ac:dyDescent="0.35">
      <c r="A13" s="63"/>
      <c r="B13" s="67"/>
      <c r="C13" s="68"/>
      <c r="D13" s="67"/>
      <c r="E13" s="67"/>
      <c r="F13" s="67"/>
      <c r="G13" s="67"/>
      <c r="H13" s="67"/>
      <c r="I13" s="67"/>
      <c r="J13" s="67"/>
      <c r="K13" s="67"/>
      <c r="L13" s="68"/>
      <c r="M13" s="24">
        <f t="shared" si="1"/>
        <v>0</v>
      </c>
      <c r="N13" s="52" t="e">
        <f t="shared" si="0"/>
        <v>#DIV/0!</v>
      </c>
    </row>
    <row r="14" spans="1:15" x14ac:dyDescent="0.35">
      <c r="A14" s="64"/>
      <c r="B14" s="65"/>
      <c r="C14" s="66"/>
      <c r="D14" s="65"/>
      <c r="E14" s="65"/>
      <c r="F14" s="65"/>
      <c r="G14" s="66"/>
      <c r="H14" s="65"/>
      <c r="I14" s="65"/>
      <c r="J14" s="65"/>
      <c r="K14" s="65"/>
      <c r="L14" s="65"/>
      <c r="M14" s="43">
        <f t="shared" si="1"/>
        <v>0</v>
      </c>
      <c r="N14" s="50" t="e">
        <f t="shared" si="0"/>
        <v>#DIV/0!</v>
      </c>
    </row>
    <row r="15" spans="1:15" x14ac:dyDescent="0.35">
      <c r="A15" s="63"/>
      <c r="B15" s="67"/>
      <c r="C15" s="68"/>
      <c r="D15" s="67"/>
      <c r="E15" s="67"/>
      <c r="F15" s="67"/>
      <c r="G15" s="68"/>
      <c r="H15" s="67"/>
      <c r="I15" s="67"/>
      <c r="J15" s="67"/>
      <c r="K15" s="68"/>
      <c r="L15" s="68"/>
      <c r="M15" s="24">
        <f t="shared" si="1"/>
        <v>0</v>
      </c>
      <c r="N15" s="52" t="e">
        <f t="shared" si="0"/>
        <v>#DIV/0!</v>
      </c>
    </row>
    <row r="16" spans="1:15" x14ac:dyDescent="0.35">
      <c r="A16" s="64"/>
      <c r="B16" s="66"/>
      <c r="C16" s="66"/>
      <c r="D16" s="65"/>
      <c r="E16" s="66"/>
      <c r="F16" s="66"/>
      <c r="G16" s="66"/>
      <c r="H16" s="65"/>
      <c r="I16" s="66"/>
      <c r="J16" s="66"/>
      <c r="K16" s="66"/>
      <c r="L16" s="66"/>
      <c r="M16" s="43">
        <f t="shared" si="1"/>
        <v>0</v>
      </c>
      <c r="N16" s="50" t="e">
        <f t="shared" si="0"/>
        <v>#DIV/0!</v>
      </c>
    </row>
    <row r="17" spans="1:14" x14ac:dyDescent="0.35">
      <c r="A17" s="63"/>
      <c r="B17" s="67"/>
      <c r="C17" s="68"/>
      <c r="D17" s="67"/>
      <c r="E17" s="67"/>
      <c r="F17" s="67"/>
      <c r="G17" s="67"/>
      <c r="H17" s="67"/>
      <c r="I17" s="67"/>
      <c r="J17" s="67"/>
      <c r="K17" s="67"/>
      <c r="L17" s="68"/>
      <c r="M17" s="24">
        <f t="shared" si="1"/>
        <v>0</v>
      </c>
      <c r="N17" s="52" t="e">
        <f t="shared" si="0"/>
        <v>#DIV/0!</v>
      </c>
    </row>
    <row r="18" spans="1:14" x14ac:dyDescent="0.35">
      <c r="A18" s="64"/>
      <c r="B18" s="65"/>
      <c r="C18" s="66"/>
      <c r="D18" s="65"/>
      <c r="E18" s="65"/>
      <c r="F18" s="65"/>
      <c r="G18" s="66"/>
      <c r="H18" s="65"/>
      <c r="I18" s="65"/>
      <c r="J18" s="66"/>
      <c r="K18" s="65"/>
      <c r="L18" s="66"/>
      <c r="M18" s="43">
        <f t="shared" si="1"/>
        <v>0</v>
      </c>
      <c r="N18" s="50" t="e">
        <f t="shared" si="0"/>
        <v>#DIV/0!</v>
      </c>
    </row>
    <row r="19" spans="1:14" x14ac:dyDescent="0.35">
      <c r="A19" s="63"/>
      <c r="B19" s="67"/>
      <c r="C19" s="68"/>
      <c r="D19" s="67"/>
      <c r="E19" s="67"/>
      <c r="F19" s="67"/>
      <c r="G19" s="67"/>
      <c r="H19" s="67"/>
      <c r="I19" s="67"/>
      <c r="J19" s="67"/>
      <c r="K19" s="67"/>
      <c r="L19" s="67"/>
      <c r="M19" s="24">
        <f t="shared" si="1"/>
        <v>0</v>
      </c>
      <c r="N19" s="52" t="e">
        <f t="shared" si="0"/>
        <v>#DIV/0!</v>
      </c>
    </row>
    <row r="20" spans="1:14" x14ac:dyDescent="0.35">
      <c r="A20" s="64"/>
      <c r="B20" s="6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43">
        <f t="shared" si="1"/>
        <v>0</v>
      </c>
      <c r="N20" s="50" t="e">
        <f t="shared" si="0"/>
        <v>#DIV/0!</v>
      </c>
    </row>
    <row r="21" spans="1:14" x14ac:dyDescent="0.35">
      <c r="A21" s="63"/>
      <c r="B21" s="67"/>
      <c r="C21" s="68"/>
      <c r="D21" s="67"/>
      <c r="E21" s="67"/>
      <c r="F21" s="67"/>
      <c r="G21" s="67"/>
      <c r="H21" s="67"/>
      <c r="I21" s="67"/>
      <c r="J21" s="67"/>
      <c r="K21" s="67"/>
      <c r="L21" s="68"/>
      <c r="M21" s="24">
        <f t="shared" si="1"/>
        <v>0</v>
      </c>
      <c r="N21" s="52" t="e">
        <f t="shared" si="0"/>
        <v>#DIV/0!</v>
      </c>
    </row>
    <row r="22" spans="1:14" x14ac:dyDescent="0.35">
      <c r="A22" s="64"/>
      <c r="B22" s="65"/>
      <c r="C22" s="66"/>
      <c r="D22" s="65"/>
      <c r="E22" s="65"/>
      <c r="F22" s="65"/>
      <c r="G22" s="65"/>
      <c r="H22" s="65"/>
      <c r="I22" s="65"/>
      <c r="J22" s="65"/>
      <c r="K22" s="65"/>
      <c r="L22" s="65"/>
      <c r="M22" s="43">
        <f t="shared" si="1"/>
        <v>0</v>
      </c>
      <c r="N22" s="50" t="e">
        <f t="shared" ref="N22:N26" si="2">(M22/M$51)</f>
        <v>#DIV/0!</v>
      </c>
    </row>
    <row r="23" spans="1:14" x14ac:dyDescent="0.35">
      <c r="A23" s="6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24">
        <f t="shared" si="1"/>
        <v>0</v>
      </c>
      <c r="N23" s="52" t="e">
        <f t="shared" si="2"/>
        <v>#DIV/0!</v>
      </c>
    </row>
    <row r="24" spans="1:14" x14ac:dyDescent="0.35">
      <c r="A24" s="64"/>
      <c r="B24" s="65"/>
      <c r="C24" s="66"/>
      <c r="D24" s="65"/>
      <c r="E24" s="65"/>
      <c r="F24" s="65"/>
      <c r="G24" s="65"/>
      <c r="H24" s="65"/>
      <c r="I24" s="65"/>
      <c r="J24" s="65"/>
      <c r="K24" s="65"/>
      <c r="L24" s="65"/>
      <c r="M24" s="43">
        <f t="shared" si="1"/>
        <v>0</v>
      </c>
      <c r="N24" s="50" t="e">
        <f t="shared" si="2"/>
        <v>#DIV/0!</v>
      </c>
    </row>
    <row r="25" spans="1:14" x14ac:dyDescent="0.35">
      <c r="A25" s="63"/>
      <c r="B25" s="67"/>
      <c r="C25" s="68"/>
      <c r="D25" s="67"/>
      <c r="E25" s="67"/>
      <c r="F25" s="67"/>
      <c r="G25" s="67"/>
      <c r="H25" s="67"/>
      <c r="I25" s="67"/>
      <c r="J25" s="67"/>
      <c r="K25" s="67"/>
      <c r="L25" s="67"/>
      <c r="M25" s="24">
        <f t="shared" si="1"/>
        <v>0</v>
      </c>
      <c r="N25" s="52" t="e">
        <f t="shared" si="2"/>
        <v>#DIV/0!</v>
      </c>
    </row>
    <row r="26" spans="1:14" x14ac:dyDescent="0.35">
      <c r="A26" s="64"/>
      <c r="B26" s="65"/>
      <c r="C26" s="66"/>
      <c r="D26" s="65"/>
      <c r="E26" s="65"/>
      <c r="F26" s="65"/>
      <c r="G26" s="65"/>
      <c r="H26" s="65"/>
      <c r="I26" s="65"/>
      <c r="J26" s="65"/>
      <c r="K26" s="65"/>
      <c r="L26" s="65"/>
      <c r="M26" s="43">
        <f t="shared" si="1"/>
        <v>0</v>
      </c>
      <c r="N26" s="50" t="e">
        <f t="shared" si="2"/>
        <v>#DIV/0!</v>
      </c>
    </row>
    <row r="27" spans="1:14" x14ac:dyDescent="0.35">
      <c r="A27" s="63"/>
      <c r="B27" s="67"/>
      <c r="C27" s="68"/>
      <c r="D27" s="67"/>
      <c r="E27" s="67"/>
      <c r="F27" s="67"/>
      <c r="G27" s="68"/>
      <c r="H27" s="67"/>
      <c r="I27" s="67"/>
      <c r="J27" s="67"/>
      <c r="K27" s="68"/>
      <c r="L27" s="68"/>
      <c r="M27" s="24">
        <f t="shared" si="1"/>
        <v>0</v>
      </c>
      <c r="N27" s="52" t="e">
        <f t="shared" ref="N27:N48" si="3">(M27/M$51)</f>
        <v>#DIV/0!</v>
      </c>
    </row>
    <row r="28" spans="1:14" x14ac:dyDescent="0.35">
      <c r="A28" s="64"/>
      <c r="B28" s="65"/>
      <c r="C28" s="65"/>
      <c r="D28" s="65"/>
      <c r="E28" s="65"/>
      <c r="F28" s="66"/>
      <c r="G28" s="65"/>
      <c r="H28" s="65"/>
      <c r="I28" s="66"/>
      <c r="J28" s="65"/>
      <c r="K28" s="66"/>
      <c r="L28" s="66"/>
      <c r="M28" s="43">
        <f t="shared" si="1"/>
        <v>0</v>
      </c>
      <c r="N28" s="50" t="e">
        <f t="shared" si="3"/>
        <v>#DIV/0!</v>
      </c>
    </row>
    <row r="29" spans="1:14" x14ac:dyDescent="0.35">
      <c r="A29" s="63"/>
      <c r="B29" s="67"/>
      <c r="C29" s="68"/>
      <c r="D29" s="67"/>
      <c r="E29" s="67"/>
      <c r="F29" s="67"/>
      <c r="G29" s="68"/>
      <c r="H29" s="67"/>
      <c r="I29" s="67"/>
      <c r="J29" s="67"/>
      <c r="K29" s="68"/>
      <c r="L29" s="68"/>
      <c r="M29" s="24">
        <f t="shared" si="1"/>
        <v>0</v>
      </c>
      <c r="N29" s="52" t="e">
        <f t="shared" si="3"/>
        <v>#DIV/0!</v>
      </c>
    </row>
    <row r="30" spans="1:14" x14ac:dyDescent="0.35">
      <c r="A30" s="64"/>
      <c r="B30" s="65"/>
      <c r="C30" s="66"/>
      <c r="D30" s="65"/>
      <c r="E30" s="65"/>
      <c r="F30" s="65"/>
      <c r="G30" s="65"/>
      <c r="H30" s="65"/>
      <c r="I30" s="65"/>
      <c r="J30" s="65"/>
      <c r="K30" s="65"/>
      <c r="L30" s="65"/>
      <c r="M30" s="43">
        <f t="shared" si="1"/>
        <v>0</v>
      </c>
      <c r="N30" s="50" t="e">
        <f t="shared" si="3"/>
        <v>#DIV/0!</v>
      </c>
    </row>
    <row r="31" spans="1:14" x14ac:dyDescent="0.35">
      <c r="A31" s="63"/>
      <c r="B31" s="67"/>
      <c r="C31" s="67"/>
      <c r="D31" s="67"/>
      <c r="E31" s="67"/>
      <c r="F31" s="67"/>
      <c r="G31" s="68"/>
      <c r="H31" s="67"/>
      <c r="I31" s="67"/>
      <c r="J31" s="67"/>
      <c r="K31" s="67"/>
      <c r="L31" s="67"/>
      <c r="M31" s="24">
        <f t="shared" si="1"/>
        <v>0</v>
      </c>
      <c r="N31" s="52" t="e">
        <f t="shared" si="3"/>
        <v>#DIV/0!</v>
      </c>
    </row>
    <row r="32" spans="1:14" x14ac:dyDescent="0.35">
      <c r="A32" s="64"/>
      <c r="B32" s="66"/>
      <c r="C32" s="66"/>
      <c r="D32" s="66"/>
      <c r="E32" s="66"/>
      <c r="F32" s="66"/>
      <c r="G32" s="66"/>
      <c r="H32" s="66"/>
      <c r="I32" s="65"/>
      <c r="J32" s="66"/>
      <c r="K32" s="66"/>
      <c r="L32" s="66"/>
      <c r="M32" s="43">
        <f t="shared" si="1"/>
        <v>0</v>
      </c>
      <c r="N32" s="50" t="e">
        <f t="shared" si="3"/>
        <v>#DIV/0!</v>
      </c>
    </row>
    <row r="33" spans="1:14" x14ac:dyDescent="0.35">
      <c r="A33" s="63"/>
      <c r="B33" s="67"/>
      <c r="C33" s="68"/>
      <c r="D33" s="67"/>
      <c r="E33" s="67"/>
      <c r="F33" s="67"/>
      <c r="G33" s="68"/>
      <c r="H33" s="67"/>
      <c r="I33" s="67"/>
      <c r="J33" s="67"/>
      <c r="K33" s="67"/>
      <c r="L33" s="67"/>
      <c r="M33" s="24">
        <f t="shared" si="1"/>
        <v>0</v>
      </c>
      <c r="N33" s="52" t="e">
        <f t="shared" si="3"/>
        <v>#DIV/0!</v>
      </c>
    </row>
    <row r="34" spans="1:14" x14ac:dyDescent="0.35">
      <c r="A34" s="64"/>
      <c r="B34" s="65"/>
      <c r="C34" s="66"/>
      <c r="D34" s="65"/>
      <c r="E34" s="65"/>
      <c r="F34" s="65"/>
      <c r="G34" s="65"/>
      <c r="H34" s="65"/>
      <c r="I34" s="65"/>
      <c r="J34" s="65"/>
      <c r="K34" s="65"/>
      <c r="L34" s="65"/>
      <c r="M34" s="43">
        <f t="shared" si="1"/>
        <v>0</v>
      </c>
      <c r="N34" s="50" t="e">
        <f t="shared" si="3"/>
        <v>#DIV/0!</v>
      </c>
    </row>
    <row r="35" spans="1:14" x14ac:dyDescent="0.35">
      <c r="A35" s="63"/>
      <c r="B35" s="67"/>
      <c r="C35" s="68"/>
      <c r="D35" s="68"/>
      <c r="E35" s="67"/>
      <c r="F35" s="68"/>
      <c r="G35" s="68"/>
      <c r="H35" s="67"/>
      <c r="I35" s="67"/>
      <c r="J35" s="68"/>
      <c r="K35" s="68"/>
      <c r="L35" s="68"/>
      <c r="M35" s="24">
        <f t="shared" si="1"/>
        <v>0</v>
      </c>
      <c r="N35" s="52" t="e">
        <f t="shared" si="3"/>
        <v>#DIV/0!</v>
      </c>
    </row>
    <row r="36" spans="1:14" x14ac:dyDescent="0.35">
      <c r="A36" s="64"/>
      <c r="B36" s="65"/>
      <c r="C36" s="66"/>
      <c r="D36" s="65"/>
      <c r="E36" s="65"/>
      <c r="F36" s="65"/>
      <c r="G36" s="66"/>
      <c r="H36" s="66"/>
      <c r="I36" s="65"/>
      <c r="J36" s="65"/>
      <c r="K36" s="66"/>
      <c r="L36" s="65"/>
      <c r="M36" s="43">
        <f t="shared" si="1"/>
        <v>0</v>
      </c>
      <c r="N36" s="50" t="e">
        <f t="shared" si="3"/>
        <v>#DIV/0!</v>
      </c>
    </row>
    <row r="37" spans="1:14" x14ac:dyDescent="0.35">
      <c r="A37" s="63"/>
      <c r="B37" s="68"/>
      <c r="C37" s="68"/>
      <c r="D37" s="68"/>
      <c r="E37" s="67"/>
      <c r="F37" s="67"/>
      <c r="G37" s="68"/>
      <c r="H37" s="68"/>
      <c r="I37" s="67"/>
      <c r="J37" s="68"/>
      <c r="K37" s="68"/>
      <c r="L37" s="68"/>
      <c r="M37" s="24">
        <f t="shared" si="1"/>
        <v>0</v>
      </c>
      <c r="N37" s="52" t="e">
        <f t="shared" si="3"/>
        <v>#DIV/0!</v>
      </c>
    </row>
    <row r="38" spans="1:14" x14ac:dyDescent="0.35">
      <c r="A38" s="64"/>
      <c r="B38" s="65"/>
      <c r="C38" s="66"/>
      <c r="D38" s="65"/>
      <c r="E38" s="65"/>
      <c r="F38" s="65"/>
      <c r="G38" s="65"/>
      <c r="H38" s="65"/>
      <c r="I38" s="65"/>
      <c r="J38" s="66"/>
      <c r="K38" s="65"/>
      <c r="L38" s="66"/>
      <c r="M38" s="43">
        <f t="shared" si="1"/>
        <v>0</v>
      </c>
      <c r="N38" s="50" t="e">
        <f t="shared" si="3"/>
        <v>#DIV/0!</v>
      </c>
    </row>
    <row r="39" spans="1:14" x14ac:dyDescent="0.35">
      <c r="A39" s="63"/>
      <c r="B39" s="67"/>
      <c r="C39" s="68"/>
      <c r="D39" s="68"/>
      <c r="E39" s="68"/>
      <c r="F39" s="68"/>
      <c r="G39" s="67"/>
      <c r="H39" s="67"/>
      <c r="I39" s="68"/>
      <c r="J39" s="68"/>
      <c r="K39" s="68"/>
      <c r="L39" s="68"/>
      <c r="M39" s="24">
        <f t="shared" si="1"/>
        <v>0</v>
      </c>
      <c r="N39" s="52" t="e">
        <f t="shared" si="3"/>
        <v>#DIV/0!</v>
      </c>
    </row>
    <row r="40" spans="1:14" ht="15" thickBot="1" x14ac:dyDescent="0.4">
      <c r="A40" s="69"/>
      <c r="B40" s="70"/>
      <c r="C40" s="71"/>
      <c r="D40" s="70"/>
      <c r="E40" s="70"/>
      <c r="F40" s="70"/>
      <c r="G40" s="71"/>
      <c r="H40" s="70"/>
      <c r="I40" s="70"/>
      <c r="J40" s="70"/>
      <c r="K40" s="71"/>
      <c r="L40" s="71"/>
      <c r="M40" s="45">
        <f t="shared" si="1"/>
        <v>0</v>
      </c>
      <c r="N40" s="46" t="e">
        <f t="shared" si="3"/>
        <v>#DIV/0!</v>
      </c>
    </row>
    <row r="41" spans="1:14" x14ac:dyDescent="0.35">
      <c r="A41" s="63"/>
      <c r="B41" s="67"/>
      <c r="C41" s="68"/>
      <c r="D41" s="67"/>
      <c r="E41" s="67"/>
      <c r="F41" s="67"/>
      <c r="G41" s="68"/>
      <c r="H41" s="67"/>
      <c r="I41" s="67"/>
      <c r="J41" s="68"/>
      <c r="K41" s="67"/>
      <c r="L41" s="68"/>
      <c r="M41" s="24">
        <f t="shared" si="1"/>
        <v>0</v>
      </c>
      <c r="N41" s="52" t="e">
        <f t="shared" si="3"/>
        <v>#DIV/0!</v>
      </c>
    </row>
    <row r="42" spans="1:14" x14ac:dyDescent="0.35">
      <c r="A42" s="64"/>
      <c r="B42" s="65"/>
      <c r="C42" s="66"/>
      <c r="D42" s="65"/>
      <c r="E42" s="65"/>
      <c r="F42" s="65"/>
      <c r="G42" s="66"/>
      <c r="H42" s="66"/>
      <c r="I42" s="65"/>
      <c r="J42" s="66"/>
      <c r="K42" s="66"/>
      <c r="L42" s="65"/>
      <c r="M42" s="43">
        <f t="shared" si="1"/>
        <v>0</v>
      </c>
      <c r="N42" s="50" t="e">
        <f t="shared" si="3"/>
        <v>#DIV/0!</v>
      </c>
    </row>
    <row r="43" spans="1:14" x14ac:dyDescent="0.35">
      <c r="A43" s="63"/>
      <c r="B43" s="67"/>
      <c r="C43" s="68"/>
      <c r="D43" s="67"/>
      <c r="E43" s="67"/>
      <c r="F43" s="67"/>
      <c r="G43" s="67"/>
      <c r="H43" s="67"/>
      <c r="I43" s="67"/>
      <c r="J43" s="67"/>
      <c r="K43" s="67"/>
      <c r="L43" s="67"/>
      <c r="M43" s="24">
        <f t="shared" si="1"/>
        <v>0</v>
      </c>
      <c r="N43" s="52" t="e">
        <f t="shared" si="3"/>
        <v>#DIV/0!</v>
      </c>
    </row>
    <row r="44" spans="1:14" x14ac:dyDescent="0.35">
      <c r="A44" s="64"/>
      <c r="B44" s="65"/>
      <c r="C44" s="66"/>
      <c r="D44" s="65"/>
      <c r="E44" s="65"/>
      <c r="F44" s="65"/>
      <c r="G44" s="65"/>
      <c r="H44" s="65"/>
      <c r="I44" s="65"/>
      <c r="J44" s="66"/>
      <c r="K44" s="66"/>
      <c r="L44" s="66"/>
      <c r="M44" s="43">
        <f t="shared" si="1"/>
        <v>0</v>
      </c>
      <c r="N44" s="50" t="e">
        <f t="shared" si="3"/>
        <v>#DIV/0!</v>
      </c>
    </row>
    <row r="45" spans="1:14" x14ac:dyDescent="0.35">
      <c r="A45" s="63"/>
      <c r="B45" s="67"/>
      <c r="C45" s="68"/>
      <c r="D45" s="67"/>
      <c r="E45" s="68"/>
      <c r="F45" s="67"/>
      <c r="G45" s="68"/>
      <c r="H45" s="67"/>
      <c r="I45" s="67"/>
      <c r="J45" s="68"/>
      <c r="K45" s="68"/>
      <c r="L45" s="68"/>
      <c r="M45" s="24">
        <f t="shared" si="1"/>
        <v>0</v>
      </c>
      <c r="N45" s="52" t="e">
        <f t="shared" si="3"/>
        <v>#DIV/0!</v>
      </c>
    </row>
    <row r="46" spans="1:14" x14ac:dyDescent="0.35">
      <c r="A46" s="64"/>
      <c r="B46" s="65"/>
      <c r="C46" s="66"/>
      <c r="D46" s="65"/>
      <c r="E46" s="65"/>
      <c r="F46" s="65"/>
      <c r="G46" s="65"/>
      <c r="H46" s="65"/>
      <c r="I46" s="65"/>
      <c r="J46" s="65"/>
      <c r="K46" s="65"/>
      <c r="L46" s="65"/>
      <c r="M46" s="43">
        <f t="shared" si="1"/>
        <v>0</v>
      </c>
      <c r="N46" s="50" t="e">
        <f t="shared" si="3"/>
        <v>#DIV/0!</v>
      </c>
    </row>
    <row r="47" spans="1:14" x14ac:dyDescent="0.35">
      <c r="A47" s="63"/>
      <c r="B47" s="68"/>
      <c r="C47" s="68"/>
      <c r="D47" s="67"/>
      <c r="E47" s="67"/>
      <c r="F47" s="67"/>
      <c r="G47" s="67"/>
      <c r="H47" s="67"/>
      <c r="I47" s="67"/>
      <c r="J47" s="67"/>
      <c r="K47" s="67"/>
      <c r="L47" s="68"/>
      <c r="M47" s="24">
        <f t="shared" si="1"/>
        <v>0</v>
      </c>
      <c r="N47" s="52" t="e">
        <f t="shared" si="3"/>
        <v>#DIV/0!</v>
      </c>
    </row>
    <row r="48" spans="1:14" x14ac:dyDescent="0.3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43">
        <f t="shared" si="1"/>
        <v>0</v>
      </c>
      <c r="N48" s="50" t="e">
        <f t="shared" si="3"/>
        <v>#DIV/0!</v>
      </c>
    </row>
    <row r="49" spans="1:14" ht="8.25" customHeight="1" thickBot="1" x14ac:dyDescent="0.4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2"/>
    </row>
    <row r="50" spans="1:14" ht="15" thickTop="1" x14ac:dyDescent="0.35">
      <c r="A50" s="51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N50" s="52"/>
    </row>
    <row r="51" spans="1:14" ht="15" thickBot="1" x14ac:dyDescent="0.4">
      <c r="A51" s="44" t="s">
        <v>0</v>
      </c>
      <c r="B51" s="57">
        <f t="shared" ref="B51:G51" si="4">SUM(B7:B49)</f>
        <v>0</v>
      </c>
      <c r="C51" s="57">
        <f t="shared" si="4"/>
        <v>0</v>
      </c>
      <c r="D51" s="57">
        <f t="shared" si="4"/>
        <v>0</v>
      </c>
      <c r="E51" s="57">
        <f t="shared" si="4"/>
        <v>0</v>
      </c>
      <c r="F51" s="57">
        <f t="shared" si="4"/>
        <v>0</v>
      </c>
      <c r="G51" s="45">
        <f t="shared" si="4"/>
        <v>0</v>
      </c>
      <c r="H51" s="45">
        <f>SUM(H8:H49)</f>
        <v>0</v>
      </c>
      <c r="I51" s="45">
        <f>SUM(I7:I49)</f>
        <v>0</v>
      </c>
      <c r="J51" s="45">
        <f>SUM(J7:J49)</f>
        <v>0</v>
      </c>
      <c r="K51" s="57">
        <f>SUM(K7:K49)</f>
        <v>0</v>
      </c>
      <c r="L51" s="45">
        <f>SUM(L7:L49)</f>
        <v>0</v>
      </c>
      <c r="M51" s="45">
        <f t="shared" si="1"/>
        <v>0</v>
      </c>
      <c r="N51" s="46" t="e">
        <f>(M51/M$51)</f>
        <v>#DIV/0!</v>
      </c>
    </row>
    <row r="52" spans="1:14" x14ac:dyDescent="0.35">
      <c r="B52" s="58"/>
      <c r="C52" s="58"/>
      <c r="D52" s="58"/>
      <c r="E52" s="58"/>
      <c r="F52" s="58"/>
    </row>
    <row r="53" spans="1:14" ht="15" thickBot="1" x14ac:dyDescent="0.4">
      <c r="A53" s="47" t="s">
        <v>13</v>
      </c>
      <c r="B53" s="54" t="e">
        <f t="shared" ref="B53:M53" si="5">(B51/$M51)</f>
        <v>#DIV/0!</v>
      </c>
      <c r="C53" s="54" t="e">
        <f t="shared" si="5"/>
        <v>#DIV/0!</v>
      </c>
      <c r="D53" s="54" t="e">
        <f t="shared" si="5"/>
        <v>#DIV/0!</v>
      </c>
      <c r="E53" s="54" t="e">
        <f t="shared" si="5"/>
        <v>#DIV/0!</v>
      </c>
      <c r="F53" s="54" t="e">
        <f t="shared" si="5"/>
        <v>#DIV/0!</v>
      </c>
      <c r="G53" s="54" t="e">
        <f t="shared" si="5"/>
        <v>#DIV/0!</v>
      </c>
      <c r="H53" s="54" t="e">
        <f t="shared" si="5"/>
        <v>#DIV/0!</v>
      </c>
      <c r="I53" s="54" t="e">
        <f t="shared" si="5"/>
        <v>#DIV/0!</v>
      </c>
      <c r="J53" s="54" t="e">
        <f t="shared" si="5"/>
        <v>#DIV/0!</v>
      </c>
      <c r="K53" s="54" t="e">
        <f t="shared" si="5"/>
        <v>#DIV/0!</v>
      </c>
      <c r="L53" s="54" t="e">
        <f t="shared" si="5"/>
        <v>#DIV/0!</v>
      </c>
      <c r="M53" s="54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5" customWidth="1"/>
    <col min="2" max="2" width="7.54296875" style="12" bestFit="1" customWidth="1"/>
    <col min="3" max="3" width="9.08984375" style="13"/>
    <col min="4" max="4" width="4.54296875" style="12" customWidth="1"/>
    <col min="5" max="5" width="8.36328125" style="12" customWidth="1"/>
    <col min="6" max="6" width="14.6328125" style="20" bestFit="1" customWidth="1"/>
    <col min="7" max="7" width="8.08984375" style="20" customWidth="1"/>
    <col min="8" max="8" width="10.36328125" style="20" customWidth="1"/>
    <col min="9" max="9" width="3.08984375" style="20" customWidth="1"/>
    <col min="10" max="10" width="4.6328125" style="20" customWidth="1"/>
  </cols>
  <sheetData>
    <row r="1" spans="1:10" ht="21" customHeight="1" x14ac:dyDescent="0.45">
      <c r="A1" s="282" t="s">
        <v>14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1.25" customHeight="1" x14ac:dyDescent="0.45">
      <c r="A2" s="37"/>
      <c r="B2" s="37"/>
      <c r="C2" s="37"/>
    </row>
    <row r="3" spans="1:10" ht="21" customHeight="1" x14ac:dyDescent="0.35">
      <c r="A3" s="49" t="s">
        <v>34</v>
      </c>
      <c r="B3" s="49"/>
      <c r="C3" s="49"/>
      <c r="F3" s="281" t="s">
        <v>33</v>
      </c>
      <c r="G3" s="281"/>
      <c r="H3" s="281"/>
    </row>
    <row r="4" spans="1:10" ht="16" thickBot="1" x14ac:dyDescent="0.4">
      <c r="A4" s="34" t="s">
        <v>32</v>
      </c>
      <c r="B4" s="35" t="s">
        <v>30</v>
      </c>
      <c r="C4" s="35" t="s">
        <v>31</v>
      </c>
      <c r="F4" s="281" t="s">
        <v>36</v>
      </c>
      <c r="G4" s="281"/>
      <c r="H4" s="281"/>
    </row>
    <row r="5" spans="1:10" ht="16" thickBot="1" x14ac:dyDescent="0.4">
      <c r="C5" s="20"/>
      <c r="D5" s="33"/>
      <c r="E5" s="33"/>
      <c r="F5" s="38" t="s">
        <v>35</v>
      </c>
      <c r="G5" s="17"/>
      <c r="H5" s="17" t="s">
        <v>13</v>
      </c>
      <c r="I5" s="35"/>
    </row>
    <row r="6" spans="1:10" ht="15.5" x14ac:dyDescent="0.35">
      <c r="A6" s="15">
        <v>2017</v>
      </c>
      <c r="B6" s="28" t="s">
        <v>1</v>
      </c>
      <c r="C6" s="20">
        <v>7</v>
      </c>
      <c r="F6" s="1"/>
      <c r="G6" s="1"/>
      <c r="H6"/>
    </row>
    <row r="7" spans="1:10" ht="15.5" x14ac:dyDescent="0.35">
      <c r="A7" s="15">
        <v>2017</v>
      </c>
      <c r="B7" s="28" t="s">
        <v>2</v>
      </c>
      <c r="C7" s="20">
        <v>9</v>
      </c>
      <c r="F7" s="36" t="s">
        <v>16</v>
      </c>
      <c r="G7" s="36">
        <v>228</v>
      </c>
      <c r="H7" s="21">
        <f t="shared" ref="H7:H20" ca="1" si="0">(G7/G$23)</f>
        <v>0.41988950276243092</v>
      </c>
      <c r="I7" s="21"/>
    </row>
    <row r="8" spans="1:10" ht="15.5" x14ac:dyDescent="0.35">
      <c r="A8" s="15">
        <v>2017</v>
      </c>
      <c r="B8" s="28" t="s">
        <v>3</v>
      </c>
      <c r="C8" s="20">
        <v>10</v>
      </c>
      <c r="F8" s="36" t="s">
        <v>21</v>
      </c>
      <c r="G8" s="36">
        <v>174</v>
      </c>
      <c r="H8" s="21">
        <f t="shared" ca="1" si="0"/>
        <v>0.32044198895027626</v>
      </c>
      <c r="I8" s="21"/>
    </row>
    <row r="9" spans="1:10" ht="15.5" x14ac:dyDescent="0.35">
      <c r="A9" s="15">
        <v>2018</v>
      </c>
      <c r="B9" s="28" t="s">
        <v>4</v>
      </c>
      <c r="C9" s="20">
        <v>17</v>
      </c>
      <c r="F9" s="36" t="s">
        <v>24</v>
      </c>
      <c r="G9" s="36">
        <v>55</v>
      </c>
      <c r="H9" s="21">
        <f t="shared" ca="1" si="0"/>
        <v>0.10128913443830571</v>
      </c>
      <c r="I9" s="21"/>
    </row>
    <row r="10" spans="1:10" ht="15.5" x14ac:dyDescent="0.35">
      <c r="A10" s="15">
        <v>2018</v>
      </c>
      <c r="B10" s="28" t="s">
        <v>5</v>
      </c>
      <c r="C10" s="20">
        <v>83</v>
      </c>
      <c r="F10" s="36" t="s">
        <v>20</v>
      </c>
      <c r="G10" s="36">
        <v>35</v>
      </c>
      <c r="H10" s="21">
        <f t="shared" ca="1" si="0"/>
        <v>6.4456721915285453E-2</v>
      </c>
      <c r="I10" s="21"/>
    </row>
    <row r="11" spans="1:10" ht="15.5" x14ac:dyDescent="0.35">
      <c r="A11" s="15">
        <v>2018</v>
      </c>
      <c r="B11" s="28" t="s">
        <v>6</v>
      </c>
      <c r="C11" s="20">
        <v>124</v>
      </c>
      <c r="F11" s="36" t="s">
        <v>17</v>
      </c>
      <c r="G11" s="36">
        <v>18</v>
      </c>
      <c r="H11" s="21">
        <f t="shared" ca="1" si="0"/>
        <v>3.3149171270718231E-2</v>
      </c>
      <c r="I11" s="21"/>
    </row>
    <row r="12" spans="1:10" ht="15.5" x14ac:dyDescent="0.35">
      <c r="A12" s="15">
        <v>2018</v>
      </c>
      <c r="B12" s="28" t="s">
        <v>7</v>
      </c>
      <c r="C12" s="20">
        <v>56</v>
      </c>
      <c r="F12" s="36" t="s">
        <v>18</v>
      </c>
      <c r="G12" s="36">
        <v>10</v>
      </c>
      <c r="H12" s="21">
        <f t="shared" ca="1" si="0"/>
        <v>1.841620626151013E-2</v>
      </c>
      <c r="I12" s="21"/>
    </row>
    <row r="13" spans="1:10" ht="15.5" x14ac:dyDescent="0.35">
      <c r="A13" s="15">
        <v>2018</v>
      </c>
      <c r="B13" s="28" t="s">
        <v>8</v>
      </c>
      <c r="C13" s="20">
        <v>133</v>
      </c>
      <c r="F13" s="36" t="s">
        <v>25</v>
      </c>
      <c r="G13" s="36">
        <v>9</v>
      </c>
      <c r="H13" s="21">
        <f t="shared" ca="1" si="0"/>
        <v>1.6574585635359115E-2</v>
      </c>
      <c r="I13" s="21"/>
    </row>
    <row r="14" spans="1:10" ht="15.5" x14ac:dyDescent="0.35">
      <c r="A14" s="15">
        <v>2018</v>
      </c>
      <c r="B14" s="28" t="s">
        <v>9</v>
      </c>
      <c r="C14" s="20">
        <v>146</v>
      </c>
      <c r="F14" s="36" t="s">
        <v>23</v>
      </c>
      <c r="G14" s="36">
        <v>5</v>
      </c>
      <c r="H14" s="21">
        <f t="shared" ca="1" si="0"/>
        <v>9.2081031307550652E-3</v>
      </c>
      <c r="I14" s="21"/>
    </row>
    <row r="15" spans="1:10" ht="15.5" x14ac:dyDescent="0.35">
      <c r="A15" s="15">
        <v>2018</v>
      </c>
      <c r="B15" s="28" t="s">
        <v>10</v>
      </c>
      <c r="C15" s="20">
        <v>78</v>
      </c>
      <c r="F15" s="36" t="s">
        <v>27</v>
      </c>
      <c r="G15" s="36">
        <v>2</v>
      </c>
      <c r="H15" s="21">
        <f t="shared" ca="1" si="0"/>
        <v>3.6832412523020259E-3</v>
      </c>
      <c r="I15" s="21"/>
    </row>
    <row r="16" spans="1:10" ht="15.5" x14ac:dyDescent="0.35">
      <c r="A16" s="15">
        <v>2018</v>
      </c>
      <c r="B16" s="28" t="s">
        <v>11</v>
      </c>
      <c r="C16" s="20">
        <v>107</v>
      </c>
      <c r="F16" s="36" t="s">
        <v>29</v>
      </c>
      <c r="G16" s="36">
        <v>2</v>
      </c>
      <c r="H16" s="21">
        <f t="shared" ca="1" si="0"/>
        <v>3.6832412523020259E-3</v>
      </c>
      <c r="I16" s="21"/>
    </row>
    <row r="17" spans="1:10" ht="15.5" x14ac:dyDescent="0.35">
      <c r="A17" s="15">
        <v>2018</v>
      </c>
      <c r="B17" s="28" t="s">
        <v>12</v>
      </c>
      <c r="C17" s="20">
        <v>121</v>
      </c>
      <c r="F17" s="36" t="s">
        <v>19</v>
      </c>
      <c r="G17" s="36">
        <v>2</v>
      </c>
      <c r="H17" s="21">
        <f t="shared" ca="1" si="0"/>
        <v>3.6832412523020259E-3</v>
      </c>
      <c r="I17" s="21"/>
    </row>
    <row r="18" spans="1:10" ht="15.5" x14ac:dyDescent="0.35">
      <c r="A18" s="15">
        <v>2018</v>
      </c>
      <c r="B18" s="29" t="s">
        <v>1</v>
      </c>
      <c r="C18" s="20">
        <v>99</v>
      </c>
      <c r="F18" s="36" t="s">
        <v>22</v>
      </c>
      <c r="G18" s="36">
        <v>1</v>
      </c>
      <c r="H18" s="21">
        <f t="shared" ca="1" si="0"/>
        <v>1.841620626151013E-3</v>
      </c>
      <c r="I18" s="21"/>
    </row>
    <row r="19" spans="1:10" ht="15.5" x14ac:dyDescent="0.35">
      <c r="A19" s="15">
        <v>2018</v>
      </c>
      <c r="B19" s="29" t="s">
        <v>2</v>
      </c>
      <c r="C19" s="20">
        <v>86</v>
      </c>
      <c r="F19" s="36" t="s">
        <v>26</v>
      </c>
      <c r="G19" s="20">
        <v>1</v>
      </c>
      <c r="H19" s="21">
        <f t="shared" ca="1" si="0"/>
        <v>1.841620626151013E-3</v>
      </c>
      <c r="I19" s="21"/>
    </row>
    <row r="20" spans="1:10" ht="16" thickBot="1" x14ac:dyDescent="0.4">
      <c r="A20" s="15">
        <v>2018</v>
      </c>
      <c r="B20" s="29" t="s">
        <v>3</v>
      </c>
      <c r="C20" s="20">
        <v>89</v>
      </c>
      <c r="F20" s="39" t="s">
        <v>28</v>
      </c>
      <c r="G20" s="27">
        <v>1</v>
      </c>
      <c r="H20" s="22">
        <f t="shared" ca="1" si="0"/>
        <v>1.841620626151013E-3</v>
      </c>
      <c r="I20" s="21"/>
    </row>
    <row r="21" spans="1:10" ht="16" thickTop="1" x14ac:dyDescent="0.35">
      <c r="A21" s="15">
        <v>2019</v>
      </c>
      <c r="B21" s="29" t="s">
        <v>4</v>
      </c>
      <c r="C21" s="20">
        <v>71</v>
      </c>
      <c r="I21" s="21"/>
      <c r="J21" s="21"/>
    </row>
    <row r="22" spans="1:10" ht="15.5" x14ac:dyDescent="0.35">
      <c r="A22" s="15">
        <v>2019</v>
      </c>
      <c r="B22" s="29" t="s">
        <v>5</v>
      </c>
      <c r="C22" s="20">
        <v>57</v>
      </c>
      <c r="I22" s="21"/>
    </row>
    <row r="23" spans="1:10" ht="16" thickBot="1" x14ac:dyDescent="0.4">
      <c r="A23" s="15">
        <v>2019</v>
      </c>
      <c r="B23" s="29" t="s">
        <v>6</v>
      </c>
      <c r="C23" s="20">
        <v>75</v>
      </c>
      <c r="F23" s="32"/>
      <c r="G23" s="17">
        <f ca="1">SUM(G7:G29)</f>
        <v>543</v>
      </c>
      <c r="H23" s="23">
        <f ca="1">(G23/G$23)</f>
        <v>1</v>
      </c>
      <c r="I23" s="21"/>
    </row>
    <row r="24" spans="1:10" ht="15.5" x14ac:dyDescent="0.35">
      <c r="A24" s="15">
        <v>2019</v>
      </c>
      <c r="B24" s="29" t="s">
        <v>7</v>
      </c>
      <c r="C24" s="20">
        <v>57</v>
      </c>
      <c r="F24" s="31"/>
      <c r="G24" s="31"/>
      <c r="H24" s="21"/>
      <c r="I24" s="21"/>
    </row>
    <row r="25" spans="1:10" ht="15.5" x14ac:dyDescent="0.35">
      <c r="A25" s="15">
        <v>2019</v>
      </c>
      <c r="B25" s="29" t="s">
        <v>8</v>
      </c>
      <c r="C25" s="20">
        <v>30</v>
      </c>
      <c r="F25" s="31"/>
      <c r="G25" s="31"/>
      <c r="H25" s="21"/>
      <c r="I25" s="21"/>
    </row>
    <row r="26" spans="1:10" ht="16" thickBot="1" x14ac:dyDescent="0.4">
      <c r="A26" s="26">
        <v>2019</v>
      </c>
      <c r="B26" s="30" t="s">
        <v>48</v>
      </c>
      <c r="C26" s="27">
        <v>10</v>
      </c>
      <c r="F26" s="31"/>
      <c r="G26" s="31"/>
      <c r="H26" s="21"/>
      <c r="I26" s="21"/>
    </row>
    <row r="27" spans="1:10" ht="16" thickTop="1" x14ac:dyDescent="0.35">
      <c r="B27" s="29"/>
      <c r="C27" s="20"/>
      <c r="F27" s="31"/>
      <c r="G27" s="31"/>
      <c r="H27" s="21"/>
      <c r="I27" s="21"/>
    </row>
    <row r="28" spans="1:10" ht="15.5" x14ac:dyDescent="0.35">
      <c r="B28" s="29"/>
      <c r="C28" s="24"/>
      <c r="F28" s="31"/>
      <c r="G28" s="31"/>
      <c r="H28" s="21"/>
      <c r="I28" s="21"/>
    </row>
    <row r="29" spans="1:10" ht="15.5" x14ac:dyDescent="0.35">
      <c r="B29" s="14"/>
      <c r="C29" s="20"/>
    </row>
    <row r="30" spans="1:10" ht="15" thickBot="1" x14ac:dyDescent="0.4">
      <c r="A30" s="16" t="s">
        <v>0</v>
      </c>
      <c r="B30" s="16"/>
      <c r="C30" s="25">
        <f>SUM(C6:C29)</f>
        <v>1465</v>
      </c>
      <c r="D30" s="33"/>
      <c r="E30" s="33"/>
      <c r="H30"/>
      <c r="I30"/>
      <c r="J30"/>
    </row>
    <row r="31" spans="1:10" ht="6.75" customHeight="1" x14ac:dyDescent="0.35">
      <c r="C31" s="18"/>
    </row>
    <row r="34" spans="2:3" ht="6" customHeight="1" x14ac:dyDescent="0.35">
      <c r="B34" s="20"/>
      <c r="C34" s="20"/>
    </row>
    <row r="35" spans="2:3" x14ac:dyDescent="0.35">
      <c r="B35" s="20"/>
      <c r="C35" s="20"/>
    </row>
    <row r="36" spans="2:3" x14ac:dyDescent="0.35">
      <c r="C36" s="20"/>
    </row>
    <row r="37" spans="2:3" x14ac:dyDescent="0.35">
      <c r="C37" s="20"/>
    </row>
    <row r="38" spans="2:3" x14ac:dyDescent="0.35">
      <c r="C38" s="19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FFY 2020-21 Projections</vt:lpstr>
      <vt:lpstr>Top Origins by Region</vt:lpstr>
      <vt:lpstr>Top Origins by County </vt:lpstr>
      <vt:lpstr>FFY 2018-19 Venezuelan Arrivals</vt:lpstr>
      <vt:lpstr>'Top Origins by County '!Print_Titles</vt:lpstr>
      <vt:lpstr>'Top Origins by Region'!Print_Titles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Doak, Robert</cp:lastModifiedBy>
  <cp:lastPrinted>2022-01-25T19:21:00Z</cp:lastPrinted>
  <dcterms:created xsi:type="dcterms:W3CDTF">2015-01-15T14:59:04Z</dcterms:created>
  <dcterms:modified xsi:type="dcterms:W3CDTF">2022-01-26T18:12:36Z</dcterms:modified>
</cp:coreProperties>
</file>